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42" documentId="120_S{2AC9BD13-BADA-5192-A53E-5A8FF88502F6}" xr6:coauthVersionLast="47" xr6:coauthVersionMax="47" xr10:uidLastSave="{13FB4D81-40F0-4FFF-B4E6-63BE9170313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I6" i="4"/>
  <c r="B3" i="4"/>
  <c r="G3" i="4"/>
  <c r="I3" i="4"/>
  <c r="J3" i="4"/>
  <c r="L3"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<sst xmlns="http://schemas.openxmlformats.org/spreadsheetml/2006/main" count="180302" uniqueCount="39131">
  <si>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</si>
  <si>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</si>
  <si>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</si>
  <si>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</si>
  <si>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</si>
  <si>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</si>
  <si>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</si>
  <si>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</si>
  <si>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</si>
  <si>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</si>
  <si>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</si>
  <si>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</si>
  <si>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</si>
  <si>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</si>
  <si>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</si>
  <si>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</si>
  <si>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</si>
  <si>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</si>
  <si>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</si>
  <si>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</si>
  <si>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</si>
  <si>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</si>
  <si>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</si>
  <si>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</si>
  <si>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</si>
  <si>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</si>
  <si>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</si>
  <si>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</si>
  <si>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</si>
  <si>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</si>
  <si>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</si>
  <si>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</si>
  <si>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</si>
  <si>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</si>
  <si>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</si>
  <si>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</si>
  <si>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</si>
  <si>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</si>
  <si>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</si>
  <si>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</si>
  <si>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</si>
  <si>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</si>
  <si>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</si>
  <si>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</si>
  <si>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</si>
  <si>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</si>
  <si>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</si>
  <si>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</si>
  <si>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</si>
  <si>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</si>
  <si>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</si>
  <si>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</si>
  <si>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</si>
  <si>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</si>
  <si>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</si>
  <si>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</si>
  <si>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</si>
  <si>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</si>
  <si>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</si>
  <si>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</si>
  <si>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</si>
  <si>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</si>
  <si>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</si>
  <si>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</si>
  <si>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</si>
  <si>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</si>
  <si>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</si>
  <si>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</si>
  <si>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</si>
  <si>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</si>
  <si>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</si>
  <si>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</si>
  <si>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</si>
  <si>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</si>
  <si>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</si>
  <si>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</si>
  <si>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</si>
  <si>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</si>
  <si>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</si>
  <si>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</si>
  <si>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</si>
  <si>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</si>
  <si>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</si>
  <si>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</si>
  <si>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</si>
  <si>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</si>
  <si>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</si>
  <si>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</si>
  <si>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</si>
  <si>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</si>
  <si>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</si>
  <si>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</si>
  <si>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</si>
  <si>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</si>
  <si>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</si>
  <si>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</si>
  <si>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</si>
  <si>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</si>
  <si>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</si>
  <si>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</si>
  <si>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</si>
  <si>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</si>
  <si>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</si>
  <si>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</si>
  <si>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</si>
  <si>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</si>
  <si>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</si>
  <si>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</si>
  <si>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</si>
  <si>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</si>
  <si>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</si>
  <si>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</si>
  <si>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</si>
  <si>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</si>
  <si>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</si>
  <si>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</si>
  <si>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</si>
  <si>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</si>
  <si>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</si>
  <si>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</si>
  <si>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</si>
  <si>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</si>
  <si>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</si>
  <si>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</si>
  <si>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</si>
  <si>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</si>
  <si>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</si>
  <si>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</si>
  <si>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</si>
  <si>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</si>
  <si>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</si>
  <si>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</si>
  <si>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</si>
  <si>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</si>
  <si>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</si>
  <si>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</si>
  <si>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</si>
  <si>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</si>
  <si>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</si>
  <si>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</si>
  <si>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</si>
  <si>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</si>
  <si>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</si>
  <si>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</si>
  <si>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</si>
  <si>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</si>
  <si>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</si>
  <si>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</si>
  <si>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</si>
  <si>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</si>
  <si>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</si>
  <si>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</si>
  <si>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</si>
  <si>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</si>
  <si>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</si>
  <si>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</si>
  <si>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</si>
  <si>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</si>
  <si>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</si>
  <si>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</si>
  <si>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</si>
  <si>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</si>
  <si>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</si>
  <si>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</si>
  <si>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</si>
  <si>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</si>
  <si>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</si>
  <si>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</si>
  <si>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</si>
  <si>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</si>
  <si>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</si>
  <si>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</si>
  <si>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</si>
  <si>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</si>
  <si>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</si>
  <si>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</si>
  <si>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</si>
  <si>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</si>
  <si>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</si>
  <si>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</si>
  <si>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</si>
  <si>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</si>
  <si>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</si>
  <si>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</si>
  <si>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</si>
  <si>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</si>
  <si>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</si>
  <si>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</si>
  <si>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</si>
  <si>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</si>
  <si>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</si>
  <si>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</si>
  <si>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</si>
  <si>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</si>
  <si>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</si>
  <si>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</si>
  <si>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</si>
  <si>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</si>
  <si>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</si>
  <si>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</si>
  <si>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</si>
  <si>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</si>
  <si>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</si>
  <si>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</si>
  <si>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</si>
  <si>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</si>
  <si>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</si>
  <si>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</si>
  <si>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</si>
  <si>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</si>
  <si>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</si>
  <si>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</si>
  <si>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</si>
  <si>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</si>
  <si>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</si>
  <si>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</si>
  <si>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</si>
  <si>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</si>
  <si>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</si>
  <si>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</si>
  <si>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</si>
  <si>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</si>
  <si>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</si>
  <si>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</si>
  <si>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</si>
  <si>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</si>
  <si>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</si>
  <si>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</si>
  <si>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</si>
  <si>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</si>
  <si>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</si>
  <si>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</si>
  <si>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</si>
  <si>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</si>
  <si>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</si>
  <si>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</si>
  <si>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</si>
  <si>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</si>
  <si>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</si>
  <si>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</si>
  <si>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</si>
  <si>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</si>
  <si>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</si>
  <si>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</si>
  <si>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</si>
  <si>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</si>
  <si>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</si>
  <si>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</si>
  <si>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</si>
  <si>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</si>
  <si>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</si>
  <si>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</si>
  <si>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</si>
  <si>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</si>
  <si>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</si>
  <si>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</si>
  <si>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</si>
  <si>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</si>
  <si>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</si>
  <si>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</si>
  <si>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</si>
  <si>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</si>
  <si>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</si>
  <si>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</si>
  <si>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</si>
  <si>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</si>
  <si>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</si>
  <si>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</si>
  <si>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</si>
  <si>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</si>
  <si>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</si>
  <si>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</si>
  <si>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</si>
  <si>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</si>
  <si>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</si>
  <si>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</si>
  <si>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</si>
  <si>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</si>
  <si>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</si>
  <si>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</si>
  <si>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</si>
  <si>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</si>
  <si>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</si>
  <si>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</si>
  <si>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</si>
  <si>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</si>
  <si>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</si>
  <si>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</si>
  <si>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</si>
  <si>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</si>
  <si>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</si>
  <si>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</si>
  <si>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</si>
  <si>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</si>
  <si>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</si>
  <si>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</si>
  <si>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</si>
  <si>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</si>
  <si>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</si>
  <si>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</si>
  <si>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</si>
  <si>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</si>
  <si>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</si>
  <si>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</si>
  <si>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</si>
  <si>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</si>
  <si>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</si>
  <si>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</si>
  <si>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</si>
  <si>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</si>
  <si>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</si>
  <si>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</si>
  <si>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</si>
  <si>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</si>
  <si>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</si>
  <si>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</si>
  <si>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</si>
  <si>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</si>
  <si>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</si>
  <si>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</si>
  <si>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</si>
  <si>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</si>
  <si>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</si>
  <si>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</si>
  <si>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</si>
  <si>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</si>
  <si>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</si>
  <si>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</si>
  <si>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</si>
  <si>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</si>
  <si>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</si>
  <si>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</si>
  <si>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</si>
  <si>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</si>
  <si>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</si>
  <si>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</si>
  <si>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</si>
  <si>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</si>
  <si>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</si>
  <si>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</si>
  <si>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</si>
  <si>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</si>
  <si>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</si>
  <si>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</si>
  <si>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</si>
  <si>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</si>
  <si>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</si>
  <si>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</si>
  <si>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</si>
  <si>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</si>
  <si>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</si>
  <si>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</si>
  <si>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</si>
  <si>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</si>
  <si>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</si>
  <si>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</si>
  <si>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</si>
  <si>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</si>
  <si>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</si>
  <si>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</si>
  <si>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</si>
  <si>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</si>
  <si>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</si>
  <si>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</si>
  <si>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</si>
  <si>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</si>
  <si>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</si>
  <si>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</si>
  <si>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</si>
  <si>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</si>
  <si>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</si>
  <si>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</si>
  <si>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</si>
  <si>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</si>
  <si>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</si>
  <si>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</si>
  <si>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</si>
  <si>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</si>
  <si>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</si>
  <si>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</si>
  <si>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</si>
  <si>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</si>
  <si>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</si>
  <si>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</si>
  <si>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</si>
  <si>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</si>
  <si>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</si>
  <si>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</si>
  <si>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</si>
  <si>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</si>
  <si>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</si>
  <si>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</si>
  <si>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</si>
  <si>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</si>
  <si>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</si>
  <si>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</si>
  <si>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</si>
  <si>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</si>
  <si>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</si>
  <si>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</si>
  <si>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</si>
  <si>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</si>
  <si>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</si>
  <si>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</si>
  <si>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</si>
  <si>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</si>
  <si>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</si>
  <si>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</si>
  <si>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</si>
  <si>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</si>
  <si>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</si>
  <si>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</si>
  <si>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</si>
  <si>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</si>
  <si>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</si>
  <si>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</si>
  <si>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</si>
  <si>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</si>
  <si>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</si>
  <si>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</si>
  <si>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</si>
  <si>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</si>
  <si>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</si>
  <si>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</si>
  <si>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</si>
  <si>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</si>
  <si>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</si>
  <si>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</si>
  <si>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</si>
  <si>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</si>
  <si>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</si>
  <si>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</si>
  <si>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</si>
  <si>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</si>
  <si>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</si>
  <si>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</si>
  <si>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</si>
  <si>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</si>
  <si>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</si>
  <si>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</si>
  <si>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</si>
  <si>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</si>
  <si>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</si>
  <si>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</si>
  <si>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</si>
  <si>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</si>
  <si>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</si>
  <si>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</si>
  <si>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</si>
  <si>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</si>
  <si>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</si>
  <si>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</si>
  <si>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</si>
  <si>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</si>
  <si>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</si>
  <si>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</si>
  <si>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</si>
  <si>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</si>
  <si>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</si>
  <si>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</si>
  <si>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</si>
  <si>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</si>
  <si>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</si>
  <si>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</si>
  <si>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</si>
  <si>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</si>
  <si>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</si>
  <si>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</si>
  <si>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</si>
  <si>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</si>
  <si>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</si>
  <si>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</si>
  <si>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</si>
  <si>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</si>
  <si>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</si>
  <si>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</si>
  <si>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</si>
  <si>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</si>
  <si>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</si>
  <si>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</si>
  <si>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</si>
  <si>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</si>
  <si>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</si>
  <si>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</si>
  <si>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</si>
  <si>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</si>
  <si>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</si>
  <si>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</si>
  <si>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</si>
  <si>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</si>
  <si>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</si>
  <si>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</si>
  <si>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</si>
  <si>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</si>
  <si>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</si>
  <si>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</si>
  <si>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</si>
  <si>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</si>
  <si>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</si>
  <si>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</si>
  <si>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</si>
  <si>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</si>
  <si>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</si>
  <si>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</si>
  <si>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</si>
  <si>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</si>
  <si>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</si>
  <si>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</si>
  <si>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</si>
  <si>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</si>
  <si>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</si>
  <si>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</si>
  <si>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</si>
  <si>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</si>
  <si>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</si>
  <si>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</si>
  <si>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</si>
  <si>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</si>
  <si>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</si>
  <si>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</si>
  <si>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</si>
  <si>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</si>
  <si>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</si>
  <si>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</si>
  <si>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</si>
  <si>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</si>
  <si>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</si>
  <si>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</si>
  <si>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</si>
  <si>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</si>
  <si>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</si>
  <si>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</si>
  <si>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</si>
  <si>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</si>
  <si>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</si>
  <si>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</si>
  <si>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</si>
  <si>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</si>
  <si>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</si>
  <si>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</si>
  <si>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</si>
  <si>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</si>
  <si>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</si>
  <si>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</si>
  <si>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</si>
  <si>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</si>
  <si>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</si>
  <si>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</si>
  <si>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</si>
  <si>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</si>
  <si>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</si>
  <si>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</si>
  <si>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</si>
  <si>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</si>
  <si>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</si>
  <si>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</si>
  <si>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</si>
  <si>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</si>
  <si>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</si>
  <si>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</si>
  <si>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</si>
  <si>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</si>
  <si>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</si>
  <si>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</si>
  <si>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</si>
  <si>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</si>
  <si>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</si>
  <si>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</si>
  <si>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</si>
  <si>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</si>
  <si>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</si>
  <si>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</si>
  <si>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</si>
  <si>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</si>
  <si>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</si>
  <si>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</si>
  <si>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</si>
  <si>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</si>
  <si>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</si>
  <si>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</si>
  <si>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</si>
  <si>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</si>
  <si>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</si>
  <si>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</si>
  <si>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</si>
  <si>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</si>
  <si>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</si>
  <si>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</si>
  <si>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</si>
  <si>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</si>
  <si>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</si>
  <si>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</si>
  <si>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</si>
  <si>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</si>
  <si>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</si>
  <si>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</si>
  <si>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</si>
  <si>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</si>
  <si>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</si>
  <si>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</si>
  <si>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</si>
  <si>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</si>
  <si>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</si>
  <si>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</si>
  <si>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</si>
  <si>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</si>
  <si>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</si>
  <si>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</si>
  <si>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</si>
  <si>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</si>
  <si>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</si>
  <si>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</si>
  <si>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</si>
  <si>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</si>
  <si>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</si>
  <si>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</si>
  <si>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</si>
  <si>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</si>
  <si>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</si>
  <si>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</si>
  <si>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</si>
  <si>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</si>
  <si>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</si>
  <si>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</si>
  <si>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</si>
  <si>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</si>
  <si>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</si>
  <si>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</si>
  <si>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</si>
  <si>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</si>
  <si>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</si>
  <si>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</si>
  <si>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</si>
  <si>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</si>
  <si>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</si>
  <si>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</si>
  <si>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</si>
  <si>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</si>
  <si>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</si>
  <si>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</si>
  <si>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</si>
  <si>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</si>
  <si>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</si>
  <si>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</si>
  <si>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</si>
  <si>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</si>
  <si>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</si>
  <si>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</si>
  <si>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</si>
  <si>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</si>
  <si>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</si>
  <si>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</si>
  <si>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</si>
  <si>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</si>
  <si>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</si>
  <si>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</si>
  <si>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</si>
  <si>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</si>
  <si>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</si>
  <si>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</si>
  <si>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</si>
  <si>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</si>
  <si>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</si>
  <si>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</si>
  <si>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</si>
  <si>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</si>
  <si>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</si>
  <si>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</si>
  <si>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</si>
  <si>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</si>
  <si>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</si>
  <si>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</si>
  <si>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</si>
  <si>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</si>
  <si>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</si>
  <si>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</si>
  <si>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</si>
  <si>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</si>
  <si>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</si>
  <si>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</si>
  <si>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</si>
  <si>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</si>
  <si>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</si>
  <si>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</si>
  <si>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</si>
  <si>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</si>
  <si>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</si>
  <si>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</si>
  <si>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</si>
  <si>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</si>
  <si>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</si>
  <si>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</si>
  <si>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</si>
  <si>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</si>
  <si>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</si>
  <si>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</si>
  <si>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</si>
  <si>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</si>
  <si>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</si>
  <si>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</si>
  <si>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</si>
  <si>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</si>
  <si>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</si>
  <si>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</si>
  <si>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</si>
  <si>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</si>
  <si>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</si>
  <si>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</si>
  <si>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</si>
  <si>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</si>
  <si>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</si>
  <si>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</si>
  <si>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</si>
  <si>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</si>
  <si>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</si>
  <si>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</si>
  <si>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</si>
  <si>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</si>
  <si>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</si>
  <si>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</si>
  <si>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</si>
  <si>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</si>
  <si>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</si>
  <si>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</si>
  <si>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</si>
  <si>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</si>
  <si>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</si>
  <si>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</si>
  <si>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</si>
  <si>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</si>
  <si>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</si>
  <si>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</si>
  <si>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</si>
  <si>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</si>
  <si>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</si>
  <si>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</si>
  <si>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</si>
  <si>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</si>
  <si>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</si>
  <si>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</si>
  <si>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</si>
  <si>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</si>
  <si>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</si>
  <si>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</si>
  <si>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</si>
  <si>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</si>
  <si>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</si>
  <si>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</si>
  <si>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</si>
  <si>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</si>
  <si>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</si>
  <si>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</si>
  <si>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</si>
  <si>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</si>
  <si>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</si>
  <si>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</si>
  <si>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</si>
  <si>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</si>
  <si>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</si>
  <si>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</si>
  <si>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</si>
  <si>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</si>
  <si>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</si>
  <si>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</si>
  <si>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</si>
  <si>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</si>
  <si>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</si>
  <si>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</si>
  <si>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</si>
  <si>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</si>
  <si>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</si>
  <si>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</si>
  <si>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</si>
  <si>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</si>
  <si>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</si>
  <si>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</si>
  <si>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</si>
  <si>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</si>
  <si>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</si>
  <si>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</si>
  <si>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</si>
  <si>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</si>
  <si>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</si>
  <si>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</si>
  <si>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</si>
  <si>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</si>
  <si>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</si>
  <si>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</si>
  <si>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</si>
  <si>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</si>
  <si>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</si>
  <si>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</si>
  <si>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</si>
  <si>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</si>
  <si>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</si>
  <si>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</si>
  <si>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</si>
  <si>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</si>
  <si>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</si>
  <si>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</si>
  <si>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</si>
  <si>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</si>
  <si>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</si>
  <si>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</si>
  <si>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</si>
  <si>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</si>
  <si>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</si>
  <si>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</si>
  <si>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</si>
  <si>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</si>
  <si>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</si>
  <si>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</si>
  <si>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</si>
  <si>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</si>
  <si>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</si>
  <si>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</si>
  <si>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</si>
  <si>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</si>
  <si>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</si>
  <si>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</si>
  <si>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</si>
  <si>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</si>
  <si>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</si>
  <si>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</si>
  <si>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</si>
  <si>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</si>
  <si>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</si>
  <si>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</si>
  <si>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</si>
  <si>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</si>
  <si>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</si>
  <si>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</si>
  <si>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</si>
  <si>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</si>
  <si>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</si>
  <si>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</si>
  <si>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</si>
  <si>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</si>
  <si>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</si>
  <si>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</si>
  <si>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</si>
  <si>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</si>
  <si>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</si>
  <si>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</si>
  <si>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</si>
  <si>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</si>
  <si>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</si>
  <si>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</si>
  <si>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</si>
  <si>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</si>
  <si>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</si>
  <si>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</si>
  <si>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</si>
  <si>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</si>
  <si>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</si>
  <si>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</si>
  <si>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</si>
  <si>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</si>
  <si>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</si>
  <si>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</si>
  <si>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</si>
  <si>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</si>
  <si>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</si>
  <si>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</si>
  <si>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</si>
  <si>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</si>
  <si>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</si>
  <si>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</si>
  <si>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</si>
  <si>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</si>
  <si>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</si>
  <si>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</si>
  <si>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</si>
  <si>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</si>
  <si>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</si>
  <si>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</si>
  <si>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</si>
  <si>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</si>
  <si>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</si>
  <si>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</si>
  <si>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</si>
  <si>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</si>
  <si>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</si>
  <si>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</si>
  <si>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</si>
  <si>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</si>
  <si>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</si>
  <si>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</si>
  <si>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</si>
  <si>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</si>
  <si>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</si>
  <si>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</si>
  <si>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</si>
  <si>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</si>
  <si>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</si>
  <si>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</si>
  <si>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</si>
  <si>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</si>
  <si>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</si>
  <si>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</si>
  <si>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</si>
  <si>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</si>
  <si>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</si>
  <si>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</si>
  <si>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</si>
  <si>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</si>
  <si>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</si>
  <si>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</si>
  <si>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</si>
  <si>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</si>
  <si>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</si>
  <si>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</si>
  <si>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</si>
  <si>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</si>
  <si>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</si>
  <si>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</si>
  <si>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</si>
  <si>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</si>
  <si>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</si>
  <si>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</si>
  <si>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</si>
  <si>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</si>
  <si>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</si>
  <si>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</si>
  <si>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</si>
  <si>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</si>
  <si>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</si>
  <si>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</si>
  <si>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</si>
  <si>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</si>
  <si>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</si>
  <si>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</si>
  <si>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</si>
  <si>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</si>
  <si>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</si>
  <si>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</si>
  <si>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</si>
  <si>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</si>
  <si>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</si>
  <si>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</si>
  <si>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</si>
  <si>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</si>
  <si>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</si>
  <si>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</si>
  <si>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</si>
  <si>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</si>
  <si>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</si>
  <si>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</si>
  <si>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</si>
  <si>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</si>
  <si>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</si>
  <si>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</si>
  <si>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</si>
  <si>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</si>
  <si>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</si>
  <si>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</si>
  <si>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</si>
  <si>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</si>
  <si>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</si>
  <si>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</si>
  <si>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</si>
  <si>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</si>
  <si>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</si>
  <si>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</si>
  <si>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</si>
  <si>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</si>
  <si>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</si>
  <si>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</si>
  <si>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</si>
  <si>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</si>
  <si>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</si>
  <si>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</si>
  <si>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</si>
  <si>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</si>
  <si>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</si>
  <si>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</si>
  <si>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</si>
  <si>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</si>
  <si>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</si>
  <si>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</si>
  <si>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</si>
  <si>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</si>
  <si>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</si>
  <si>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</si>
  <si>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</si>
  <si>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</si>
  <si>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</si>
  <si>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</si>
  <si>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</si>
  <si>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</si>
  <si>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</si>
  <si>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</si>
  <si>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</si>
  <si>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</si>
  <si>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</si>
  <si>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</si>
  <si>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</si>
  <si>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</si>
  <si>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</si>
  <si>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</si>
  <si>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</si>
  <si>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</si>
  <si>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</si>
  <si>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</si>
  <si>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</si>
  <si>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</si>
  <si>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</si>
  <si>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</si>
  <si>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</si>
  <si>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</si>
  <si>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</si>
  <si>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</si>
  <si>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</si>
  <si>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</si>
  <si>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</si>
  <si>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</si>
  <si>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</si>
  <si>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</si>
  <si>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</si>
  <si>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</si>
  <si>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</si>
  <si>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</si>
  <si>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</si>
  <si>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</si>
  <si>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</si>
  <si>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</si>
  <si>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</si>
  <si>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</si>
  <si>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</si>
  <si>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</si>
  <si>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</si>
  <si>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</si>
  <si>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</si>
  <si>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</si>
  <si>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</si>
  <si>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</si>
  <si>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</si>
  <si>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</si>
  <si>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</si>
  <si>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</si>
  <si>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</si>
  <si>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</si>
  <si>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</si>
  <si>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</si>
  <si>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</si>
  <si>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</si>
  <si>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</si>
  <si>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</si>
  <si>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</si>
  <si>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</si>
  <si>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</si>
  <si>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</si>
  <si>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</si>
  <si>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</si>
  <si>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</si>
  <si>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</si>
  <si>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</si>
  <si>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</si>
  <si>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</si>
  <si>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</si>
  <si>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</si>
  <si>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</si>
  <si>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</si>
  <si>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</si>
  <si>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</si>
  <si>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</si>
  <si>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</si>
  <si>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</si>
  <si>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</si>
  <si>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</si>
  <si>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</si>
  <si>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</si>
  <si>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</si>
  <si>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</si>
  <si>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</si>
  <si>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</si>
  <si>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</si>
  <si>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</si>
  <si>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</si>
  <si>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</si>
  <si>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</si>
  <si>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</si>
  <si>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</si>
  <si>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</si>
  <si>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</si>
  <si>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</si>
  <si>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</si>
  <si>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</si>
  <si>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</si>
  <si>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</si>
  <si>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</si>
  <si>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</si>
  <si>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</si>
  <si>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</si>
  <si>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</si>
  <si>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</si>
  <si>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</si>
  <si>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</si>
  <si>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</si>
  <si>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</si>
  <si>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</si>
  <si>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</si>
  <si>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</si>
  <si>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</si>
  <si>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</si>
  <si>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</si>
  <si>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</si>
  <si>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</si>
  <si>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</si>
  <si>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</si>
  <si>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</si>
  <si>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</si>
  <si>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</si>
  <si>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</si>
  <si>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</si>
  <si>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</si>
  <si>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</si>
  <si>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</si>
  <si>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</si>
  <si>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</si>
  <si>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</si>
  <si>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</si>
  <si>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</si>
  <si>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</si>
  <si>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</si>
  <si>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</si>
  <si>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</si>
  <si>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</si>
  <si>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</si>
  <si>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</si>
  <si>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</si>
  <si>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</si>
  <si>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</si>
  <si>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</si>
  <si>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</si>
  <si>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</si>
  <si>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</si>
  <si>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</si>
  <si>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</si>
  <si>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</si>
  <si>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</si>
  <si>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</si>
  <si>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</si>
  <si>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</si>
  <si>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</si>
  <si>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</si>
  <si>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</si>
  <si>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</si>
  <si>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</si>
  <si>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</si>
  <si>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</si>
  <si>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</si>
  <si>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</si>
  <si>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</si>
  <si>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</si>
  <si>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</si>
  <si>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</si>
  <si>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</si>
  <si>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</si>
  <si>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</si>
  <si>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</si>
  <si>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</si>
  <si>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</si>
  <si>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</si>
  <si>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</si>
  <si>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</si>
  <si>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</si>
  <si>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</si>
  <si>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</si>
  <si>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</si>
  <si>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</si>
  <si>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</si>
  <si>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</si>
  <si>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</si>
  <si>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</si>
  <si>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</si>
  <si>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</si>
  <si>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</si>
  <si>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</si>
  <si>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</si>
  <si>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</si>
  <si>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</si>
  <si>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</si>
  <si>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</si>
  <si>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</si>
  <si>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</si>
  <si>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</si>
  <si>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</si>
  <si>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</si>
  <si>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</si>
  <si>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</si>
  <si>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</si>
  <si>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</si>
  <si>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</si>
  <si>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</si>
  <si>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</si>
  <si>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</si>
  <si>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</si>
  <si>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</si>
  <si>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</si>
  <si>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</si>
  <si>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</si>
  <si>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</si>
  <si>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</si>
  <si>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</si>
  <si>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</si>
  <si>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</si>
  <si>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</si>
  <si>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</si>
  <si>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</si>
  <si>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</si>
  <si>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</si>
  <si>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</si>
  <si>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</si>
  <si>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</si>
  <si>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</si>
  <si>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</si>
  <si>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</si>
  <si>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</si>
  <si>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</si>
  <si>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</si>
  <si>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</si>
  <si>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</si>
  <si>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</si>
  <si>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</si>
  <si>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</si>
  <si>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</si>
  <si>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</si>
  <si>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</si>
  <si>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</si>
  <si>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</si>
  <si>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</si>
  <si>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</si>
  <si>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</si>
  <si>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</si>
  <si>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</si>
  <si>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</si>
  <si>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</si>
  <si>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</si>
  <si>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</si>
  <si>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</si>
  <si>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</si>
  <si>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</si>
  <si>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</si>
  <si>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</si>
  <si>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</si>
  <si>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</si>
  <si>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</si>
  <si>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</si>
  <si>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</si>
  <si>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</si>
  <si>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</si>
  <si>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</si>
  <si>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</si>
  <si>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</si>
  <si>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</si>
  <si>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</si>
  <si>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</si>
  <si>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</si>
  <si>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</si>
  <si>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</si>
  <si>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</si>
  <si>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</si>
  <si>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</si>
  <si>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</si>
  <si>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</si>
  <si>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</si>
  <si>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</si>
  <si>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</si>
  <si>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</si>
  <si>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</si>
  <si>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</si>
  <si>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</si>
  <si>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</si>
  <si>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</si>
  <si>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</si>
  <si>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</si>
  <si>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</si>
  <si>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</si>
  <si>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</si>
  <si>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</si>
  <si>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</si>
  <si>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</si>
  <si>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</si>
  <si>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</si>
  <si>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</si>
  <si>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</si>
  <si>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</si>
  <si>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</si>
  <si>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</si>
  <si>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</si>
  <si>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</si>
  <si>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</si>
  <si>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</si>
  <si>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</si>
  <si>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</si>
  <si>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</si>
  <si>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</si>
  <si>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</si>
  <si>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</si>
  <si>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</si>
  <si>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</si>
  <si>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</si>
  <si>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</si>
  <si>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</si>
  <si>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</si>
  <si>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</si>
  <si>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</si>
  <si>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</si>
  <si>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</si>
  <si>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</si>
  <si>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</si>
  <si>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</si>
  <si>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</si>
  <si>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</si>
  <si>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</si>
  <si>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</si>
  <si>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</si>
  <si>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</si>
  <si>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</si>
  <si>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</si>
  <si>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</si>
  <si>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</si>
  <si>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</si>
  <si>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</si>
  <si>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</si>
  <si>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</si>
  <si>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</si>
  <si>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</si>
  <si>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</si>
  <si>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</si>
  <si>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</si>
  <si>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</si>
  <si>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</si>
  <si>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</si>
  <si>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</si>
  <si>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</si>
  <si>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</si>
  <si>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</si>
  <si>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</si>
  <si>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</si>
  <si>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</si>
  <si>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</si>
  <si>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</si>
  <si>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</si>
  <si>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</si>
  <si>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</si>
  <si>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</si>
  <si>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</si>
  <si>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</si>
  <si>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</si>
  <si>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</si>
  <si>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</si>
  <si>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</si>
  <si>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</si>
  <si>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</si>
  <si>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</si>
  <si>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</si>
  <si>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</si>
  <si>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</si>
  <si>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</si>
  <si>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</si>
  <si>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</si>
  <si>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</si>
  <si>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</si>
  <si>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</si>
  <si>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</si>
  <si>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</si>
  <si>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</si>
  <si>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</si>
  <si>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</si>
  <si>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</si>
  <si>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</si>
  <si>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</si>
  <si>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</si>
  <si>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</si>
  <si>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</si>
  <si>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</si>
  <si>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</si>
  <si>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</si>
  <si>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</si>
  <si>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</si>
  <si>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</si>
  <si>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</si>
  <si>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</si>
  <si>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</si>
  <si>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</si>
  <si>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</si>
  <si>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</si>
  <si>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</si>
  <si>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</si>
  <si>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</si>
  <si>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</si>
  <si>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</si>
  <si>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</si>
  <si>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</si>
  <si>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</si>
  <si>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</si>
  <si>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</si>
  <si>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</si>
  <si>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</si>
  <si>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</si>
  <si>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</si>
  <si>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</si>
  <si>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</si>
  <si>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</si>
  <si>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</si>
  <si>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</si>
  <si>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</si>
  <si>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</si>
  <si>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</si>
  <si>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</si>
  <si>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</si>
  <si>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</si>
  <si>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</si>
  <si>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</si>
  <si>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</si>
  <si>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</si>
  <si>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</si>
  <si>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</si>
  <si>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</si>
  <si>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</si>
  <si>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</si>
  <si>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</si>
  <si>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</si>
  <si>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</si>
  <si>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</si>
  <si>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</si>
  <si>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</si>
  <si>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</si>
  <si>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</si>
  <si>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</si>
  <si>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</si>
  <si>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</si>
  <si>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</si>
  <si>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</si>
  <si>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</si>
  <si>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</si>
  <si>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</si>
  <si>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</si>
  <si>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</si>
  <si>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</si>
  <si>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</si>
  <si>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</si>
  <si>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</si>
  <si>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</si>
  <si>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</si>
  <si>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</si>
  <si>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</si>
  <si>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</si>
  <si>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</si>
  <si>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</si>
  <si>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</si>
  <si>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</si>
  <si>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</si>
  <si>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</si>
  <si>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</si>
  <si>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</si>
  <si>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</si>
  <si>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</si>
  <si>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</si>
  <si>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</si>
  <si>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</si>
  <si>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</si>
  <si>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</si>
  <si>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</si>
  <si>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</si>
  <si>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</si>
  <si>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</si>
  <si>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</si>
  <si>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</si>
  <si>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</si>
  <si>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</si>
  <si>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</si>
  <si>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</si>
  <si>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</si>
  <si>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</si>
  <si>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</si>
  <si>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</si>
  <si>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</si>
  <si>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</si>
  <si>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</si>
  <si>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</si>
  <si>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</si>
  <si>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</si>
  <si>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</si>
  <si>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</si>
  <si>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</si>
  <si>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</si>
  <si>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</si>
  <si>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</si>
  <si>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</si>
  <si>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</si>
  <si>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</si>
  <si>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</si>
  <si>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</si>
  <si>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</si>
  <si>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</si>
  <si>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</si>
  <si>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</si>
  <si>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</si>
  <si>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</si>
  <si>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</si>
  <si>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</si>
  <si>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</si>
  <si>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</si>
  <si>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</si>
  <si>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</si>
  <si>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</si>
  <si>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</si>
  <si>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</si>
  <si>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</si>
  <si>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</si>
  <si>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</si>
  <si>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</si>
  <si>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</si>
  <si>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</si>
  <si>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</si>
  <si>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</si>
  <si>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</si>
  <si>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</si>
  <si>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</si>
  <si>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</si>
  <si>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</si>
  <si>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</si>
  <si>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</si>
  <si>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</si>
  <si>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</si>
  <si>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</si>
  <si>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</si>
  <si>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</si>
  <si>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</si>
  <si>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</si>
  <si>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</si>
  <si>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</si>
  <si>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</si>
  <si>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</si>
  <si>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</si>
  <si>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</si>
  <si>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</si>
  <si>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</si>
  <si>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</si>
  <si>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</si>
  <si>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</si>
  <si>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</si>
  <si>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</si>
  <si>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</si>
  <si>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</si>
  <si>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</si>
  <si>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</si>
  <si>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</si>
  <si>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</si>
  <si>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</si>
  <si>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</si>
  <si>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</si>
  <si>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</si>
  <si>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</si>
  <si>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</si>
  <si>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</si>
  <si>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</si>
  <si>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</si>
  <si>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</si>
  <si>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</si>
  <si>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</si>
  <si>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</si>
  <si>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</si>
  <si>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</si>
  <si>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</si>
  <si>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</si>
  <si>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</si>
  <si>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</si>
  <si>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</si>
  <si>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</si>
  <si>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</si>
  <si>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</si>
  <si>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</si>
  <si>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</si>
  <si>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</si>
  <si>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</si>
  <si>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</si>
  <si>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</si>
  <si>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</si>
  <si>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</si>
  <si>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</si>
  <si>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</si>
  <si>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</si>
  <si>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</si>
  <si>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</si>
  <si>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</si>
  <si>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</si>
  <si>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</si>
  <si>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</si>
  <si>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</si>
  <si>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</si>
  <si>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</si>
  <si>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</si>
  <si>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</si>
  <si>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</si>
  <si>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</si>
  <si>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</si>
  <si>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</si>
  <si>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</si>
  <si>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</si>
  <si>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</si>
  <si>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</si>
  <si>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</si>
  <si>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</si>
  <si>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</si>
  <si>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</si>
  <si>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</si>
  <si>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</si>
  <si>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</si>
  <si>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</si>
  <si>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</si>
  <si>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</si>
  <si>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</si>
  <si>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</si>
  <si>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</si>
  <si>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</si>
  <si>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</si>
  <si>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</si>
  <si>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</si>
  <si>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</si>
  <si>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</si>
  <si>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</si>
  <si>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</si>
  <si>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</si>
  <si>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</si>
  <si>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</si>
  <si>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</si>
  <si>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</si>
  <si>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</si>
  <si>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</si>
  <si>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</si>
  <si>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</si>
  <si>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</si>
  <si>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</si>
  <si>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</si>
  <si>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</si>
  <si>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</si>
  <si>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</si>
  <si>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</si>
  <si>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</si>
  <si>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</si>
  <si>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</si>
  <si>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</si>
  <si>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</si>
  <si>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</si>
  <si>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</si>
  <si>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</si>
  <si>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</si>
  <si>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</si>
  <si>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</si>
  <si>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</si>
  <si>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</si>
  <si>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</si>
  <si>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</si>
  <si>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</si>
  <si>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</si>
  <si>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</si>
  <si>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</si>
  <si>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</si>
  <si>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</si>
  <si>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</si>
  <si>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</si>
  <si>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</si>
  <si>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</si>
  <si>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</si>
  <si>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</si>
  <si>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</si>
  <si>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</si>
  <si>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</si>
  <si>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</si>
  <si>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</si>
  <si>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</si>
  <si>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</si>
  <si>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</si>
  <si>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</si>
  <si>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</si>
  <si>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</si>
  <si>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</si>
  <si>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</si>
  <si>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</si>
  <si>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</si>
  <si>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</si>
  <si>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</si>
  <si>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</si>
  <si>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</si>
  <si>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</si>
  <si>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</si>
  <si>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</si>
  <si>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</si>
  <si>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</si>
  <si>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</si>
  <si>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</si>
  <si>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</si>
  <si>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</si>
  <si>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</si>
  <si>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</si>
  <si>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</si>
  <si>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</si>
  <si>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</si>
  <si>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</si>
  <si>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</si>
  <si>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</si>
  <si>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</si>
  <si>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</si>
  <si>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</si>
  <si>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</si>
  <si>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</si>
  <si>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</si>
  <si>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</si>
  <si>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</si>
  <si>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</si>
  <si>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</si>
  <si>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</si>
  <si>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</si>
  <si>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</si>
  <si>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</si>
  <si>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</si>
  <si>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</si>
  <si>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</si>
  <si>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</si>
  <si>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</si>
  <si>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</si>
  <si>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</si>
  <si>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</si>
  <si>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</si>
  <si>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</si>
  <si>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</si>
  <si>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</si>
  <si>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</si>
  <si>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</si>
  <si>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</si>
  <si>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</si>
  <si>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</si>
  <si>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</si>
  <si>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</si>
  <si>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</si>
  <si>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</si>
  <si>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</si>
  <si>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</si>
  <si>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</si>
  <si>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</si>
  <si>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</si>
  <si>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</si>
  <si>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</si>
  <si>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</si>
  <si>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</si>
  <si>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</si>
  <si>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</si>
  <si>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</si>
  <si>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</si>
  <si>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</si>
  <si>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</si>
  <si>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</si>
  <si>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</si>
  <si>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</si>
  <si>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</si>
  <si>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</si>
  <si>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</si>
  <si>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</si>
  <si>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</si>
  <si>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</si>
  <si>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</si>
  <si>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</si>
  <si>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</si>
  <si>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</si>
  <si>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</si>
  <si>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</si>
  <si>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</si>
  <si>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</si>
  <si>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</si>
  <si>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</si>
  <si>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</si>
  <si>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</si>
  <si>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</si>
  <si>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</si>
  <si>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</si>
  <si>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</si>
  <si>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</si>
  <si>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</si>
  <si>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</si>
  <si>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</si>
  <si>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</si>
  <si>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</si>
  <si>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</si>
  <si>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</si>
  <si>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</si>
  <si>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</si>
  <si>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</si>
  <si>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</si>
  <si>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</si>
  <si>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</si>
  <si>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</si>
  <si>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</si>
  <si>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</si>
  <si>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</si>
  <si>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</si>
  <si>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</si>
  <si>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</si>
  <si>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</si>
  <si>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</si>
  <si>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</si>
  <si>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</si>
  <si>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</si>
  <si>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</si>
  <si>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</si>
  <si>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</si>
  <si>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</si>
  <si>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</si>
  <si>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</si>
  <si>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</si>
  <si>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</si>
  <si>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</si>
  <si>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</si>
  <si>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</si>
  <si>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</si>
  <si>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</si>
  <si>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</si>
  <si>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</si>
  <si>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</si>
  <si>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</si>
  <si>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</si>
  <si>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</si>
  <si>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</si>
  <si>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</si>
  <si>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</si>
  <si>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</si>
  <si>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</si>
  <si>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</si>
  <si>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</si>
  <si>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</si>
  <si>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</si>
  <si>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</si>
  <si>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</si>
  <si>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</si>
  <si>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</si>
  <si>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</si>
  <si>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</si>
  <si>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</si>
  <si>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</si>
  <si>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</si>
  <si>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</si>
  <si>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</si>
  <si>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</si>
  <si>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</si>
  <si>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</si>
  <si>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</si>
  <si>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</si>
  <si>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</si>
  <si>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</si>
  <si>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</si>
  <si>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</si>
  <si>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</si>
  <si>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</si>
  <si>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</si>
  <si>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</si>
  <si>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</si>
  <si>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</si>
  <si>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</si>
  <si>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</si>
  <si>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</si>
  <si>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</si>
  <si>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</si>
  <si>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</si>
  <si>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</si>
  <si>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</si>
  <si>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</si>
  <si>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</si>
  <si>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</si>
  <si>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</si>
  <si>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</si>
  <si>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</si>
  <si>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</si>
  <si>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</si>
  <si>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</si>
  <si>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</si>
  <si>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</si>
  <si>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</si>
  <si>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</si>
  <si>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</si>
  <si>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</si>
  <si>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</si>
  <si>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</si>
  <si>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</si>
  <si>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</si>
  <si>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</si>
  <si>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</si>
  <si>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</si>
  <si>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</si>
  <si>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</si>
  <si>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</si>
  <si>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</si>
  <si>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</si>
  <si>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</si>
  <si>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</si>
  <si>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</si>
  <si>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</si>
  <si>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</si>
  <si>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</si>
  <si>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</si>
  <si>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</si>
  <si>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</si>
  <si>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</si>
  <si>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</si>
  <si>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</si>
  <si>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</si>
  <si>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</si>
  <si>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</si>
  <si>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</si>
  <si>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</si>
  <si>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</si>
  <si>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</si>
  <si>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</si>
  <si>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</si>
  <si>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</si>
  <si>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</si>
  <si>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</si>
  <si>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</si>
  <si>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</si>
  <si>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</si>
  <si>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</si>
  <si>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</si>
  <si>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</si>
  <si>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</si>
  <si>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</si>
  <si>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</si>
  <si>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</si>
  <si>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</si>
  <si>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</si>
  <si>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</si>
  <si>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</si>
  <si>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</si>
  <si>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</si>
  <si>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</si>
  <si>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</si>
  <si>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</si>
  <si>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</si>
  <si>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</si>
  <si>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</si>
  <si>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</si>
  <si>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</si>
  <si>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</si>
  <si>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</si>
  <si>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</si>
  <si>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</si>
  <si>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</si>
  <si>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</si>
  <si>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</si>
  <si>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</si>
  <si>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</si>
  <si>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</si>
  <si>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</si>
  <si>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</si>
  <si>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</si>
  <si>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</si>
  <si>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</si>
  <si>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</si>
  <si>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</si>
  <si>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</si>
  <si>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</si>
  <si>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</si>
  <si>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</si>
  <si>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</si>
  <si>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</si>
  <si>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</si>
  <si>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</si>
  <si>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</si>
  <si>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</si>
  <si>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</si>
  <si>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</si>
  <si>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</si>
  <si>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</si>
  <si>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</si>
  <si>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</si>
  <si>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</si>
  <si>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</si>
  <si>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</si>
  <si>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</si>
  <si>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</si>
  <si>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</si>
  <si>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</si>
  <si>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</si>
  <si>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</si>
  <si>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</si>
  <si>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</si>
  <si>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</si>
  <si>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</si>
  <si>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</si>
  <si>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</si>
  <si>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</si>
  <si>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</si>
  <si>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</si>
  <si>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</si>
  <si>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</si>
  <si>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</si>
  <si>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</si>
  <si>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</si>
  <si>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</si>
  <si>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</si>
  <si>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</si>
  <si>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</si>
  <si>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</si>
  <si>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</si>
  <si>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</si>
  <si>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</si>
  <si>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</si>
  <si>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</si>
  <si>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</si>
  <si>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</si>
  <si>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</si>
  <si>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</si>
  <si>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</si>
  <si>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</si>
  <si>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</si>
  <si>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</si>
  <si>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</si>
  <si>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</si>
  <si>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</si>
  <si>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</si>
  <si>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</si>
  <si>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</si>
  <si>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</si>
  <si>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</si>
  <si>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</si>
  <si>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</si>
  <si>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</si>
  <si>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</si>
  <si>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</si>
  <si>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</si>
  <si>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</si>
  <si>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</si>
  <si>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</si>
  <si>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</si>
  <si>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</si>
  <si>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</si>
  <si>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</si>
  <si>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</si>
  <si>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</si>
  <si>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</si>
  <si>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</si>
  <si>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</si>
  <si>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</si>
  <si>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</si>
  <si>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</si>
  <si>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</si>
  <si>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</si>
  <si>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</si>
  <si>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</si>
  <si>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</si>
  <si>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</si>
  <si>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</si>
  <si>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</si>
  <si>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</si>
  <si>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</si>
  <si>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</si>
  <si>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</si>
  <si>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</si>
  <si>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</si>
  <si>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</si>
  <si>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</si>
  <si>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</si>
  <si>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</si>
  <si>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</si>
  <si>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</si>
  <si>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</si>
  <si>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</si>
  <si>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</si>
  <si>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</si>
  <si>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</si>
  <si>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</si>
  <si>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</si>
  <si>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</si>
  <si>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</si>
  <si>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</si>
  <si>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</si>
  <si>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</si>
  <si>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</si>
  <si>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</si>
  <si>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</si>
  <si>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</si>
  <si>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</si>
  <si>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</si>
  <si>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</si>
  <si>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</si>
  <si>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</si>
  <si>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</si>
  <si>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</si>
  <si>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</si>
  <si>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</si>
  <si>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</si>
  <si>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</si>
  <si>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</si>
  <si>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</si>
  <si>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</si>
  <si>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</si>
  <si>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</si>
  <si>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</si>
  <si>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</si>
  <si>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</si>
  <si>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</si>
  <si>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</si>
  <si>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</si>
  <si>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</si>
  <si>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</si>
  <si>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</si>
  <si>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</si>
  <si>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</si>
  <si>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</si>
  <si>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</si>
  <si>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</si>
  <si>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</si>
  <si>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</si>
  <si>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</si>
  <si>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</si>
  <si>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</si>
  <si>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</si>
  <si>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</si>
  <si>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</si>
  <si>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</si>
  <si>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</si>
  <si>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</si>
  <si>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</si>
  <si>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</si>
  <si>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</si>
  <si>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</si>
  <si>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</si>
  <si>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</si>
  <si>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</si>
  <si>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</si>
  <si>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</si>
  <si>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</si>
  <si>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</si>
  <si>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</si>
  <si>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</si>
  <si>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</si>
  <si>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</si>
  <si>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</si>
  <si>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</si>
  <si>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</si>
  <si>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</si>
  <si>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</si>
  <si>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</si>
  <si>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</si>
  <si>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</si>
  <si>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</si>
  <si>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</si>
  <si>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</si>
  <si>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</si>
  <si>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</si>
  <si>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</si>
  <si>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</si>
  <si>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</si>
  <si>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</si>
  <si>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</si>
  <si>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</si>
  <si>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</si>
  <si>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</si>
  <si>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</si>
  <si>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</si>
  <si>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</si>
  <si>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</si>
  <si>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</si>
  <si>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</si>
  <si>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</si>
  <si>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</si>
  <si>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</si>
  <si>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</si>
  <si>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</si>
  <si>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</si>
  <si>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</si>
  <si>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</si>
  <si>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</si>
  <si>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</si>
  <si>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</si>
  <si>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</si>
  <si>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</si>
  <si>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</si>
  <si>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</si>
  <si>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</si>
  <si>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</si>
  <si>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</si>
  <si>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</si>
  <si>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</si>
  <si>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</si>
  <si>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</si>
  <si>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</si>
  <si>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</si>
  <si>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</si>
  <si>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</si>
  <si>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</si>
  <si>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</si>
  <si>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</si>
  <si>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</si>
  <si>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</si>
  <si>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</si>
  <si>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</si>
  <si>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</si>
  <si>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</si>
  <si>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</si>
  <si>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</si>
  <si>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</si>
  <si>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</si>
  <si>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</si>
  <si>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</si>
  <si>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</si>
  <si>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</si>
  <si>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</si>
  <si>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</si>
  <si>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</si>
  <si>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</si>
  <si>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</si>
  <si>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</si>
  <si>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</si>
  <si>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</si>
  <si>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</si>
  <si>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</si>
  <si>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</si>
  <si>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</si>
  <si>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</si>
  <si>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</si>
  <si>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</si>
  <si>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</si>
  <si>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</si>
  <si>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</si>
  <si>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</si>
  <si>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</si>
  <si>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</si>
  <si>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</si>
  <si>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</si>
  <si>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</si>
  <si>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</si>
  <si>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</si>
  <si>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</si>
  <si>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</si>
  <si>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</si>
  <si>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</si>
  <si>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</si>
  <si>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</si>
  <si>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</si>
  <si>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</si>
  <si>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</si>
  <si>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</si>
  <si>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</si>
  <si>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</si>
  <si>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</si>
  <si>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</si>
  <si>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</si>
  <si>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</si>
  <si>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</si>
  <si>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</si>
  <si>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</si>
  <si>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</si>
  <si>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</si>
  <si>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</si>
  <si>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</si>
  <si>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</si>
  <si>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</si>
  <si>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</si>
  <si>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</si>
  <si>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</si>
  <si>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</si>
  <si>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</si>
  <si>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</si>
  <si>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</si>
  <si>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</si>
  <si>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</si>
  <si>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</si>
  <si>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</si>
  <si>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</si>
  <si>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</si>
  <si>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</si>
  <si>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</si>
  <si>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</si>
  <si>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</si>
  <si>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</si>
  <si>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</si>
  <si>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</si>
  <si>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</si>
  <si>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</si>
  <si>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</si>
  <si>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</si>
  <si>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</si>
  <si>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</si>
  <si>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</si>
  <si>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</si>
  <si>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</si>
  <si>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</si>
  <si>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</si>
  <si>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</si>
  <si>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</si>
  <si>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</si>
  <si>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</si>
  <si>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</si>
  <si>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</si>
  <si>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</si>
  <si>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</si>
  <si>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</si>
  <si>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</si>
  <si>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</si>
  <si>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</si>
  <si>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</si>
  <si>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</si>
  <si>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</si>
  <si>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</si>
  <si>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</si>
  <si>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</si>
  <si>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</si>
  <si>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</si>
  <si>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</si>
  <si>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</si>
  <si>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</si>
  <si>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</si>
  <si>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</si>
  <si>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</si>
  <si>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</si>
  <si>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</si>
  <si>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</si>
  <si>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</si>
  <si>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</si>
  <si>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</si>
  <si>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</si>
  <si>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</si>
  <si>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</si>
  <si>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</si>
  <si>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</si>
  <si>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</si>
  <si>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</si>
  <si>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</si>
  <si>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</si>
  <si>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</si>
  <si>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</si>
  <si>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</si>
  <si>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</si>
  <si>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</si>
  <si>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</si>
  <si>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</si>
  <si>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</si>
  <si>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</si>
  <si>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</si>
  <si>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</si>
  <si>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</si>
  <si>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</si>
  <si>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</si>
  <si>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</si>
  <si>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</si>
  <si>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</si>
  <si>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</si>
  <si>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</si>
  <si>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</si>
  <si>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</si>
  <si>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</si>
  <si>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</si>
  <si>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</si>
  <si>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</si>
  <si>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</si>
  <si>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</si>
  <si>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</si>
  <si>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</si>
  <si>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</si>
  <si>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</si>
  <si>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</si>
  <si>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</si>
  <si>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</si>
  <si>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</si>
  <si>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</si>
  <si>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</si>
  <si>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</si>
  <si>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</si>
  <si>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</si>
  <si>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</si>
  <si>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</si>
  <si>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</si>
  <si>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</si>
  <si>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</si>
  <si>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</si>
  <si>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</si>
  <si>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</si>
  <si>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</si>
  <si>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</si>
  <si>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</si>
  <si>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</si>
  <si>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</si>
  <si>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</si>
  <si>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</si>
  <si>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</si>
  <si>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</si>
  <si>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</si>
  <si>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</si>
  <si>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</si>
  <si>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</si>
  <si>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</si>
  <si>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</si>
  <si>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</si>
  <si>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</si>
  <si>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</si>
  <si>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</si>
  <si>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</si>
  <si>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</si>
  <si>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</si>
  <si>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</si>
  <si>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</si>
  <si>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</si>
  <si>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</si>
  <si>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</si>
  <si>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</si>
  <si>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</si>
  <si>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</si>
  <si>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</si>
  <si>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</si>
  <si>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</si>
  <si>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</si>
  <si>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</si>
  <si>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</si>
  <si>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</si>
  <si>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</si>
  <si>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</si>
  <si>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</si>
  <si>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</si>
  <si>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</si>
  <si>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</si>
  <si>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</si>
  <si>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</si>
  <si>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</si>
  <si>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</si>
  <si>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</si>
  <si>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</si>
  <si>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</si>
  <si>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</si>
  <si>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</si>
  <si>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</si>
  <si>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</si>
  <si>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</si>
  <si>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</si>
  <si>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</si>
  <si>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</si>
  <si>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</si>
  <si>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</si>
  <si>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</si>
  <si>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</si>
  <si>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</si>
  <si>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</si>
  <si>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</si>
  <si>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</si>
  <si>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</si>
  <si>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</si>
  <si>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</si>
  <si>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</si>
  <si>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</si>
  <si>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</si>
  <si>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</si>
  <si>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</si>
  <si>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</si>
  <si>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</si>
  <si>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</si>
  <si>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</si>
  <si>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</si>
  <si>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</si>
  <si>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</si>
  <si>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</si>
  <si>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</si>
  <si>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</si>
  <si>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</si>
  <si>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</si>
  <si>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</si>
  <si>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</si>
  <si>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</si>
  <si>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</si>
  <si>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</si>
  <si>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</si>
  <si>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</si>
  <si>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</si>
  <si>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</si>
  <si>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</si>
  <si>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</si>
  <si>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</si>
  <si>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</si>
  <si>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</si>
  <si>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</si>
  <si>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</si>
  <si>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</si>
  <si>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</si>
  <si>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</si>
  <si>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</si>
  <si>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</si>
  <si>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</si>
  <si>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</si>
  <si>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</si>
  <si>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</si>
  <si>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</si>
  <si>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</si>
  <si>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</si>
  <si>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</si>
  <si>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</si>
  <si>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</si>
  <si>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</si>
  <si>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</si>
  <si>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</si>
  <si>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</si>
  <si>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</si>
  <si>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</si>
  <si>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</si>
  <si>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</si>
  <si>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</si>
  <si>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</si>
  <si>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</si>
  <si>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</si>
  <si>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</si>
  <si>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</si>
  <si>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</si>
  <si>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</si>
  <si>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</si>
  <si>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</si>
  <si>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</si>
  <si>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</si>
  <si>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</si>
  <si>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</si>
  <si>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</si>
  <si>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</si>
  <si>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</si>
  <si>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</si>
  <si>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</si>
  <si>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</si>
  <si>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</si>
  <si>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</si>
  <si>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</si>
  <si>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</si>
  <si>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</si>
  <si>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</si>
  <si>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</si>
  <si>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</si>
  <si>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</si>
  <si>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</si>
  <si>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</si>
  <si>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</si>
  <si>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</si>
  <si>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</si>
  <si>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</si>
  <si>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</si>
  <si>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</si>
  <si>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</si>
  <si>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</si>
  <si>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</si>
  <si>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</si>
  <si>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</si>
  <si>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</si>
  <si>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</si>
  <si>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</si>
  <si>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</si>
  <si>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</si>
  <si>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</si>
  <si>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</si>
  <si>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</si>
  <si>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</si>
  <si>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</si>
  <si>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</si>
  <si>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</si>
  <si>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</si>
  <si>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</si>
  <si>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</si>
  <si>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</si>
  <si>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</si>
  <si>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</si>
  <si>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</si>
  <si>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</si>
  <si>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</si>
  <si>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</si>
  <si>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</si>
  <si>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</si>
  <si>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</si>
  <si>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</si>
  <si>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</si>
  <si>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</si>
  <si>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</si>
  <si>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</si>
  <si>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</si>
  <si>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</si>
  <si>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</si>
  <si>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</si>
  <si>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</si>
  <si>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</si>
  <si>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</si>
  <si>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</si>
  <si>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</si>
  <si>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</si>
  <si>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</si>
  <si>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</si>
  <si>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</si>
  <si>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</si>
  <si>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</si>
  <si>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</si>
  <si>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</si>
  <si>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</si>
  <si>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</si>
  <si>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</si>
  <si>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</si>
  <si>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</si>
  <si>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</si>
  <si>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</si>
  <si>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</si>
  <si>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</si>
  <si>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</si>
  <si>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</si>
  <si>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</si>
  <si>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</si>
  <si>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</si>
  <si>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</si>
  <si>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</si>
  <si>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</si>
  <si>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</si>
  <si>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</si>
  <si>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</si>
  <si>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</si>
  <si>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</si>
  <si>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</si>
  <si>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</si>
  <si>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</si>
  <si>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</si>
  <si>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</si>
  <si>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</si>
  <si>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</si>
  <si>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</si>
  <si>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</si>
  <si>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</si>
  <si>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</si>
  <si>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</si>
  <si>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</si>
  <si>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</si>
  <si>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</si>
  <si>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</si>
  <si>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</si>
  <si>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</si>
  <si>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</si>
  <si>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</si>
  <si>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</si>
  <si>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</si>
  <si>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</si>
  <si>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</si>
  <si>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</si>
  <si>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</si>
  <si>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</si>
  <si>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</si>
  <si>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</si>
  <si>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</si>
  <si>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</si>
  <si>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</si>
  <si>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</si>
  <si>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</si>
  <si>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</si>
  <si>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</si>
  <si>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</si>
  <si>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</si>
  <si>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</si>
  <si>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</si>
  <si>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</si>
  <si>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</si>
  <si>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</si>
  <si>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</si>
  <si>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</si>
  <si>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</si>
  <si>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</si>
  <si>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</si>
  <si>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</si>
  <si>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</si>
  <si>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</si>
  <si>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</si>
  <si>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</si>
  <si>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</si>
  <si>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</si>
  <si>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</si>
  <si>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</si>
  <si>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</si>
  <si>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</si>
  <si>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</si>
  <si>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</si>
  <si>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</si>
  <si>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</si>
  <si>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</si>
  <si>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</si>
  <si>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</si>
  <si>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</si>
  <si>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</si>
  <si>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</si>
  <si>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</si>
  <si>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</si>
  <si>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</si>
  <si>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</si>
  <si>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</si>
  <si>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</si>
  <si>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</si>
  <si>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</si>
  <si>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</si>
  <si>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</si>
  <si>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</si>
  <si>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</si>
  <si>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</si>
  <si>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</si>
  <si>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</si>
  <si>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</si>
  <si>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</si>
  <si>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</si>
  <si>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</si>
  <si>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</si>
  <si>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</si>
  <si>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</si>
  <si>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</si>
  <si>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</si>
  <si>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</si>
  <si>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</si>
  <si>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</si>
  <si>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</si>
  <si>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</si>
  <si>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</si>
  <si>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</si>
  <si>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</si>
  <si>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</si>
  <si>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</si>
  <si>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</si>
  <si>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</si>
  <si>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</si>
  <si>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</si>
  <si>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</si>
  <si>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</si>
  <si>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</si>
  <si>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</si>
  <si>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</si>
  <si>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</si>
  <si>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</si>
  <si>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</si>
  <si>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</si>
  <si>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</si>
  <si>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</si>
  <si>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</si>
  <si>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</si>
  <si>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</si>
  <si>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</si>
  <si>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</si>
  <si>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</si>
  <si>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</si>
  <si>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</si>
  <si>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</si>
  <si>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</si>
  <si>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</si>
  <si>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</si>
  <si>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</si>
  <si>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</si>
  <si>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</si>
  <si>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</si>
  <si>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</si>
  <si>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</si>
  <si>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</si>
  <si>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</si>
  <si>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</si>
  <si>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</si>
  <si>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</si>
  <si>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</si>
  <si>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</si>
  <si>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</si>
  <si>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</si>
  <si>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</si>
  <si>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</si>
  <si>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</si>
  <si>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</si>
  <si>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</si>
  <si>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</si>
  <si>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</si>
  <si>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</si>
  <si>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</si>
  <si>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</si>
  <si>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</si>
  <si>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</si>
  <si>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</si>
  <si>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</si>
  <si>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</si>
  <si>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</si>
  <si>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</si>
  <si>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</si>
  <si>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</si>
  <si>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</si>
  <si>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</si>
  <si>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</si>
  <si>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</si>
  <si>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</si>
  <si>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</si>
  <si>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</si>
  <si>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</si>
  <si>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</si>
  <si>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</si>
  <si>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</si>
  <si>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</si>
  <si>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</si>
  <si>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</si>
  <si>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</si>
  <si>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</si>
  <si>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</si>
  <si>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</si>
  <si>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</si>
  <si>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</si>
  <si>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</si>
  <si>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</si>
  <si>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</si>
  <si>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</si>
  <si>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</si>
  <si>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</si>
  <si>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</si>
  <si>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</si>
  <si>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</si>
  <si>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</si>
  <si>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</si>
  <si>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</si>
  <si>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</si>
  <si>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</si>
  <si>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</si>
  <si>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</si>
  <si>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</si>
  <si>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</si>
  <si>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</si>
  <si>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</si>
  <si>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</si>
  <si>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</si>
  <si>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</si>
  <si>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</si>
  <si>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</si>
  <si>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</si>
  <si>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</si>
  <si>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</si>
  <si>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</si>
  <si>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</si>
  <si>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</si>
  <si>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</si>
  <si>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</si>
  <si>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</si>
  <si>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</si>
  <si>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</si>
  <si>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</si>
  <si>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</si>
  <si>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</si>
  <si>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</si>
  <si>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</si>
  <si>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</si>
  <si>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</si>
  <si>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</si>
  <si>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</si>
  <si>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</si>
  <si>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</si>
  <si>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</si>
  <si>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</si>
  <si>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</si>
  <si>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</si>
  <si>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</si>
  <si>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</si>
  <si>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</si>
  <si>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</si>
  <si>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</si>
  <si>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</si>
  <si>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</si>
  <si>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</si>
  <si>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</si>
  <si>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</si>
  <si>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</si>
  <si>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</si>
  <si>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</si>
  <si>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</si>
  <si>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</si>
  <si>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</si>
  <si>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</si>
  <si>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</si>
  <si>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</si>
  <si>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</si>
  <si>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</si>
  <si>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</si>
  <si>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</si>
  <si>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</si>
  <si>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</si>
  <si>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</si>
  <si>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</si>
  <si>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</si>
  <si>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</si>
  <si>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</si>
  <si>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</si>
  <si>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</si>
  <si>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</si>
  <si>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</si>
  <si>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</si>
  <si>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</si>
  <si>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</si>
  <si>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</si>
  <si>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</si>
  <si>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</si>
  <si>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</si>
  <si>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</si>
  <si>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</si>
  <si>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</si>
  <si>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</si>
  <si>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</si>
  <si>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</si>
  <si>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</si>
  <si>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</si>
  <si>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</si>
  <si>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</si>
  <si>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</si>
  <si>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</si>
  <si>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</si>
  <si>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</si>
  <si>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</si>
  <si>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</si>
  <si>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</si>
  <si>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</si>
  <si>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</si>
  <si>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</si>
  <si>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</si>
  <si>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</si>
  <si>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</si>
  <si>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</si>
  <si>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</si>
  <si>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</si>
  <si>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</si>
  <si>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</si>
  <si>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</si>
  <si>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</si>
  <si>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</si>
  <si>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</si>
  <si>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</si>
  <si>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</si>
  <si>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</si>
  <si>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</si>
  <si>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</si>
  <si>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</si>
  <si>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</si>
  <si>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</si>
  <si>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</si>
  <si>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</si>
  <si>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</si>
  <si>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</si>
  <si>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</si>
  <si>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</si>
  <si>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</si>
  <si>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</si>
  <si>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</si>
  <si>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</si>
  <si>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</si>
  <si>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</si>
  <si>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</si>
  <si>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</si>
  <si>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</si>
  <si>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</si>
  <si>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</si>
  <si>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</si>
  <si>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</si>
  <si>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</si>
  <si>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</si>
  <si>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</si>
  <si>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</si>
  <si>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</si>
  <si>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</si>
  <si>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</si>
  <si>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</si>
  <si>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</si>
  <si>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</si>
  <si>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</si>
  <si>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</si>
  <si>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</si>
  <si>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</si>
  <si>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</si>
  <si>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</si>
  <si>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</si>
  <si>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</si>
  <si>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</si>
  <si>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</si>
  <si>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</si>
  <si>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</si>
  <si>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</si>
  <si>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</si>
  <si>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</si>
  <si>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</si>
  <si>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</si>
  <si>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</si>
  <si>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</si>
  <si>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</si>
  <si>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</si>
  <si>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</si>
  <si>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</si>
  <si>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</si>
  <si>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</si>
  <si>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</si>
  <si>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</si>
  <si>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</si>
  <si>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</si>
  <si>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</si>
  <si>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</si>
  <si>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</si>
  <si>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</si>
  <si>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</si>
  <si>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</si>
  <si>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</si>
  <si>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</si>
  <si>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</si>
  <si>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</si>
  <si>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</si>
  <si>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</si>
  <si>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</si>
  <si>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</si>
  <si>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</si>
  <si>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</si>
  <si>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</si>
  <si>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</si>
  <si>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</si>
  <si>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</si>
  <si>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</si>
  <si>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</si>
  <si>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</si>
  <si>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</si>
  <si>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</si>
  <si>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</si>
  <si>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</si>
  <si>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</si>
  <si>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</si>
  <si>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</si>
  <si>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</si>
  <si>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</si>
  <si>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</si>
  <si>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</si>
  <si>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</si>
  <si>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</si>
  <si>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</si>
  <si>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</si>
  <si>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</si>
  <si>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</si>
  <si>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</si>
  <si>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</si>
  <si>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</si>
  <si>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</si>
  <si>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</si>
  <si>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</si>
  <si>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</si>
  <si>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</si>
  <si>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</si>
  <si>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</si>
  <si>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</si>
  <si>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</si>
  <si>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</si>
  <si>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</si>
  <si>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</si>
  <si>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</si>
  <si>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</si>
  <si>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</si>
  <si>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</si>
  <si>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</si>
  <si>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</si>
  <si>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</si>
  <si>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</si>
  <si>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</si>
  <si>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</si>
  <si>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</si>
  <si>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</si>
  <si>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</si>
  <si>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</si>
  <si>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</si>
  <si>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</si>
  <si>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</si>
  <si>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</si>
  <si>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</si>
  <si>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</si>
  <si>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</si>
  <si>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</si>
  <si>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</si>
  <si>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</si>
  <si>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</si>
  <si>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</si>
  <si>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</si>
  <si>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</si>
  <si>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</si>
  <si>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</si>
  <si>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</si>
  <si>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</si>
  <si>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</si>
  <si>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</si>
  <si>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</si>
  <si>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</si>
  <si>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</si>
  <si>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</si>
  <si>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</si>
  <si>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</si>
  <si>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</si>
  <si>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</si>
  <si>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</si>
  <si>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</si>
  <si>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</si>
  <si>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</si>
  <si>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</si>
  <si>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</si>
  <si>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</si>
  <si>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</si>
  <si>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</si>
  <si>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</si>
  <si>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</si>
  <si>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</si>
  <si>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</si>
  <si>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</si>
  <si>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</si>
  <si>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</si>
  <si>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</si>
  <si>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</si>
  <si>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</si>
  <si>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</si>
  <si>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</si>
  <si>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</si>
  <si>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</si>
  <si>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</si>
  <si>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</si>
  <si>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</si>
  <si>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</si>
  <si>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</si>
  <si>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</si>
  <si>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</si>
  <si>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</si>
  <si>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</si>
  <si>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</si>
  <si>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</si>
  <si>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</si>
  <si>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</si>
  <si>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</si>
  <si>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</si>
  <si>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</si>
  <si>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</si>
  <si>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</si>
  <si>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</si>
  <si>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</si>
  <si>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</si>
  <si>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</si>
  <si>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</si>
  <si>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</si>
  <si>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</si>
  <si>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</si>
  <si>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</si>
  <si>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</si>
  <si>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</si>
  <si>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</si>
  <si>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</si>
  <si>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</si>
  <si>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</si>
  <si>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</si>
  <si>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</si>
  <si>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</si>
  <si>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</si>
  <si>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</si>
  <si>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</si>
  <si>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</si>
  <si>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</si>
  <si>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</si>
  <si>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</si>
  <si>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</si>
  <si>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</si>
  <si>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</si>
  <si>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</si>
  <si>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</si>
  <si>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</si>
  <si>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</si>
  <si>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</si>
  <si>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</si>
  <si>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</si>
  <si>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</si>
  <si>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</si>
  <si>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</si>
  <si>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</si>
  <si>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</si>
  <si>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</si>
  <si>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</si>
  <si>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</si>
  <si>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</si>
  <si>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</si>
  <si>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</si>
  <si>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</si>
  <si>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</si>
  <si>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</si>
  <si>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</si>
  <si>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</si>
  <si>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</si>
  <si>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</si>
  <si>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</si>
  <si>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</si>
  <si>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</si>
  <si>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</si>
  <si>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</si>
  <si>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</si>
  <si>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</si>
  <si>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</si>
  <si>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</si>
  <si>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</si>
  <si>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</si>
  <si>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</si>
  <si>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</si>
  <si>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</si>
  <si>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</si>
  <si>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</si>
  <si>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</si>
  <si>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</si>
  <si>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</si>
  <si>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</si>
  <si>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</si>
  <si>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</si>
  <si>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</si>
  <si>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</si>
  <si>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</si>
  <si>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</si>
  <si>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</si>
  <si>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</si>
  <si>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</si>
  <si>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</si>
  <si>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</si>
  <si>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</si>
  <si>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</si>
  <si>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</si>
  <si>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</si>
  <si>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</si>
  <si>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</si>
  <si>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</si>
  <si>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</si>
  <si>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</si>
  <si>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</si>
  <si>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</si>
  <si>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</si>
  <si>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</si>
  <si>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</si>
  <si>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</si>
  <si>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</si>
  <si>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</si>
  <si>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</si>
  <si>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</si>
  <si>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</si>
  <si>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</si>
  <si>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</si>
  <si>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</si>
  <si>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</si>
  <si>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</si>
  <si>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</si>
  <si>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</si>
  <si>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</si>
  <si>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</si>
  <si>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</si>
  <si>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</si>
  <si>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</si>
  <si>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</si>
  <si>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</si>
  <si>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</si>
  <si>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</si>
  <si>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</si>
  <si>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</si>
  <si>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</si>
  <si>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</si>
  <si>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</si>
  <si>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</si>
  <si>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</si>
  <si>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</si>
  <si>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</si>
  <si>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</si>
  <si>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</si>
  <si>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</si>
  <si>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</si>
  <si>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</si>
  <si>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</si>
  <si>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</si>
  <si>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</si>
  <si>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</si>
  <si>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</si>
  <si>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</si>
  <si>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</si>
  <si>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</si>
  <si>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</si>
  <si>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</si>
  <si>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</si>
  <si>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</si>
  <si>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</si>
  <si>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</si>
  <si>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</si>
  <si>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</si>
  <si>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</si>
  <si>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</si>
  <si>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</si>
  <si>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</si>
  <si>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</si>
  <si>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</si>
  <si>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</si>
  <si>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</si>
  <si>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</si>
  <si>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</si>
  <si>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</si>
  <si>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</si>
  <si>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</si>
  <si>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</si>
  <si>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</si>
  <si>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</si>
  <si>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</si>
  <si>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</si>
  <si>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</si>
  <si>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</si>
  <si>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</si>
  <si>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</si>
  <si>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</si>
  <si>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</si>
  <si>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</si>
  <si>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</si>
  <si>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</si>
  <si>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</si>
  <si>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</si>
  <si>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</si>
  <si>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</si>
  <si>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</si>
  <si>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</si>
  <si>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</si>
  <si>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</si>
  <si>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</si>
  <si>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</si>
  <si>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</si>
  <si>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</si>
  <si>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</si>
  <si>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</si>
  <si>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</si>
  <si>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</si>
  <si>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</si>
  <si>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</si>
  <si>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</si>
  <si>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</si>
  <si>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</si>
  <si>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</si>
  <si>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</si>
  <si>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</si>
  <si>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</si>
  <si>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</si>
  <si>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</si>
  <si>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</si>
  <si>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</si>
  <si>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</si>
  <si>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</si>
  <si>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</si>
  <si>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</si>
  <si>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</si>
  <si>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</si>
  <si>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</si>
  <si>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</si>
  <si>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</si>
  <si>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</si>
  <si>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</si>
  <si>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</si>
  <si>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</si>
  <si>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</si>
  <si>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</si>
  <si>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</si>
  <si>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</si>
  <si>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</si>
  <si>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</si>
  <si>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</si>
  <si>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</si>
  <si>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</si>
  <si>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</si>
  <si>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</si>
  <si>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</si>
  <si>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</si>
  <si>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</si>
  <si>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</si>
  <si>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</si>
  <si>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</si>
  <si>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</si>
  <si>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</si>
  <si>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</si>
  <si>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</si>
  <si>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</si>
  <si>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</si>
  <si>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</si>
  <si>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</si>
  <si>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</si>
  <si>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</si>
  <si>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</si>
  <si>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</si>
  <si>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</si>
  <si>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</si>
  <si>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</si>
  <si>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</si>
  <si>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</si>
  <si>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</si>
  <si>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</si>
  <si>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</si>
  <si>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</si>
  <si>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</si>
  <si>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</si>
  <si>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</si>
  <si>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</si>
  <si>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</si>
  <si>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</si>
  <si>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</si>
  <si>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</si>
  <si>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</si>
  <si>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</si>
  <si>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</si>
  <si>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</si>
  <si>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</si>
  <si>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</si>
  <si>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</si>
  <si>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</si>
  <si>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</si>
  <si>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</si>
  <si>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</si>
  <si>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</si>
  <si>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</si>
  <si>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</si>
  <si>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</si>
  <si>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</si>
  <si>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</si>
  <si>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</si>
  <si>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</si>
  <si>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</si>
  <si>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</si>
  <si>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</si>
  <si>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</si>
  <si>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</si>
  <si>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</si>
  <si>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</si>
  <si>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</si>
  <si>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</si>
  <si>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</si>
  <si>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</si>
  <si>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</si>
  <si>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</si>
  <si>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</si>
  <si>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</si>
  <si>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</si>
  <si>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</si>
  <si>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</si>
  <si>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</si>
  <si>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</si>
  <si>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</si>
  <si>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</si>
  <si>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</si>
  <si>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</si>
  <si>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</si>
  <si>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</si>
  <si>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</si>
  <si>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</si>
  <si>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</si>
  <si>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</si>
  <si>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</si>
  <si>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</si>
  <si>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</si>
  <si>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</si>
  <si>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</si>
  <si>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</si>
  <si>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</si>
  <si>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</si>
  <si>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</si>
  <si>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</si>
  <si>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</si>
  <si>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</si>
  <si>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</si>
  <si>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</si>
  <si>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</si>
  <si>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</si>
  <si>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</si>
  <si>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</si>
  <si>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</si>
  <si>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</si>
  <si>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</si>
  <si>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</si>
  <si>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</si>
  <si>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</si>
  <si>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</si>
  <si>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</si>
  <si>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</si>
  <si>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</si>
  <si>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</si>
  <si>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</si>
  <si>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</si>
  <si>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</si>
  <si>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</si>
  <si>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</si>
  <si>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</si>
  <si>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</si>
  <si>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</si>
  <si>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</si>
  <si>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</si>
  <si>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</si>
  <si>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</si>
  <si>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</si>
  <si>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</si>
  <si>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</si>
  <si>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</si>
  <si>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</si>
  <si>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</si>
  <si>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</si>
  <si>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</si>
  <si>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</si>
  <si>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</si>
  <si>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</si>
  <si>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</si>
  <si>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</si>
  <si>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</si>
  <si>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</si>
  <si>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</si>
  <si>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</si>
  <si>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</si>
  <si>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</si>
  <si>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</si>
  <si>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</si>
  <si>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</si>
  <si>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</si>
  <si>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</si>
  <si>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</si>
  <si>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</si>
  <si>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</si>
  <si>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</si>
  <si>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</si>
  <si>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</si>
  <si>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</si>
  <si>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</si>
  <si>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</si>
  <si>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</si>
  <si>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</si>
  <si>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</si>
  <si>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</si>
  <si>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</si>
  <si>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</si>
  <si>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</si>
  <si>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</si>
  <si>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</si>
  <si>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</si>
  <si>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</si>
  <si>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</si>
  <si>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</si>
  <si>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</si>
  <si>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</si>
  <si>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</si>
  <si>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</si>
  <si>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</si>
  <si>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</si>
  <si>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</si>
  <si>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</si>
  <si>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</si>
  <si>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</si>
  <si>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</si>
  <si>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</si>
  <si>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</si>
  <si>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</si>
  <si>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</si>
  <si>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</si>
  <si>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</si>
  <si>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</si>
  <si>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</si>
  <si>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</si>
  <si>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</si>
  <si>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</si>
  <si>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</si>
  <si>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</si>
  <si>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</si>
  <si>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</si>
  <si>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</si>
  <si>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</si>
  <si>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</si>
  <si>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</si>
  <si>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</si>
  <si>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</si>
  <si>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</si>
  <si>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</si>
  <si>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</si>
  <si>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</si>
  <si>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</si>
  <si>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</si>
  <si>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</si>
  <si>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</si>
  <si>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</si>
  <si>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</si>
  <si>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</si>
  <si>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</si>
  <si>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</si>
  <si>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</si>
  <si>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</si>
  <si>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</si>
  <si>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</si>
  <si>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</si>
  <si>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</si>
  <si>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</si>
  <si>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</si>
  <si>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</si>
  <si>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</si>
  <si>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</si>
  <si>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</si>
  <si>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</si>
  <si>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</si>
  <si>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</si>
  <si>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</si>
  <si>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</si>
  <si>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</si>
  <si>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</si>
  <si>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</si>
  <si>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</si>
  <si>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</si>
  <si>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</si>
  <si>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</si>
  <si>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</si>
  <si>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</si>
  <si>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</si>
  <si>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</si>
  <si>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</si>
  <si>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</si>
  <si>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</si>
  <si>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</si>
  <si>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</si>
  <si>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</si>
  <si>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</si>
  <si>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</si>
  <si>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</si>
  <si>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</si>
  <si>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</si>
  <si>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</si>
  <si>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</si>
  <si>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</si>
  <si>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</si>
  <si>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</si>
  <si>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</si>
  <si>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</si>
  <si>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</si>
  <si>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</si>
  <si>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</si>
  <si>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</si>
  <si>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</si>
  <si>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</si>
  <si>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</si>
  <si>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</si>
  <si>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</si>
  <si>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</si>
  <si>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</si>
  <si>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</si>
  <si>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</si>
  <si>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</si>
  <si>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</si>
  <si>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</si>
  <si>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</si>
  <si>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</si>
  <si>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</si>
  <si>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</si>
  <si>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</si>
  <si>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</si>
  <si>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</si>
  <si>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</si>
  <si>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</si>
  <si>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</si>
  <si>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</si>
  <si>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</si>
  <si>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</si>
  <si>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</si>
  <si>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</si>
  <si>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</si>
  <si>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</si>
  <si>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</si>
  <si>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</si>
  <si>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</si>
  <si>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</si>
  <si>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</si>
  <si>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</si>
  <si>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</si>
  <si>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</si>
  <si>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</si>
  <si>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</si>
  <si>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</si>
  <si>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</si>
  <si>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</si>
  <si>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</si>
  <si>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</si>
  <si>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</si>
  <si>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</si>
  <si>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</si>
  <si>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</si>
  <si>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</si>
  <si>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</si>
  <si>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</si>
  <si>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</si>
  <si>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</si>
  <si>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</si>
  <si>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</si>
  <si>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</si>
  <si>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</si>
  <si>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</si>
  <si>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</si>
  <si>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</si>
  <si>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</si>
  <si>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</si>
  <si>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</si>
  <si>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</si>
  <si>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</si>
  <si>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</si>
  <si>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</si>
  <si>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</si>
  <si>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</si>
  <si>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</si>
  <si>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</si>
  <si>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</si>
  <si>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</si>
  <si>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</si>
  <si>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</si>
  <si>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</si>
  <si>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</si>
  <si>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</si>
  <si>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</si>
  <si>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</si>
  <si>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</si>
  <si>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</si>
  <si>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</si>
  <si>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</si>
  <si>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</si>
  <si>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</si>
  <si>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</si>
  <si>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</si>
  <si>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</si>
  <si>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</si>
  <si>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</si>
  <si>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</si>
  <si>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</si>
  <si>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</si>
  <si>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</si>
  <si>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</si>
  <si>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</si>
  <si>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</si>
  <si>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</si>
  <si>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</si>
  <si>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</si>
  <si>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</si>
  <si>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</si>
  <si>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</si>
  <si>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</si>
  <si>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</si>
  <si>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</si>
  <si>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</si>
  <si>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</si>
  <si>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</si>
  <si>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</si>
  <si>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</si>
  <si>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</si>
  <si>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</si>
  <si>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</si>
  <si>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</si>
  <si>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</si>
  <si>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</si>
  <si>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</si>
  <si>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</si>
  <si>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</si>
  <si>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</si>
  <si>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</si>
  <si>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</si>
  <si>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</si>
  <si>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</si>
  <si>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</si>
  <si>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</si>
  <si>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</si>
  <si>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</si>
  <si>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</si>
  <si>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</si>
  <si>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</si>
  <si>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</si>
  <si>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</si>
  <si>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</si>
  <si>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</si>
  <si>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</si>
  <si>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</si>
  <si>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</si>
  <si>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</si>
  <si>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</si>
  <si>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</si>
  <si>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</si>
  <si>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</si>
  <si>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</si>
  <si>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</si>
  <si>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</si>
  <si>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</si>
  <si>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</si>
  <si>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</si>
  <si>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</si>
  <si>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</si>
  <si>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</si>
  <si>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</si>
  <si>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</si>
  <si>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</si>
  <si>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</si>
  <si>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</si>
  <si>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</si>
  <si>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</si>
  <si>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</si>
  <si>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</si>
  <si>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</si>
  <si>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</si>
  <si>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</si>
  <si>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</si>
  <si>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</si>
  <si>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</si>
  <si>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</si>
  <si>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</si>
  <si>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</si>
  <si>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</si>
  <si>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</si>
  <si>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</si>
  <si>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</si>
  <si>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</si>
  <si>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</si>
  <si>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</si>
  <si>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</si>
  <si>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</si>
  <si>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</si>
  <si>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</si>
  <si>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</si>
  <si>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</si>
  <si>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</si>
  <si>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</si>
  <si>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</si>
  <si>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</si>
  <si>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</si>
  <si>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</si>
  <si>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</si>
  <si>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</si>
  <si>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</si>
  <si>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</si>
  <si>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</si>
  <si>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</si>
  <si>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</si>
  <si>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</si>
  <si>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</si>
  <si>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</si>
  <si>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</si>
  <si>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</si>
  <si>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</si>
  <si>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</si>
  <si>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</si>
  <si>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</si>
  <si>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</si>
  <si>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</si>
  <si>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</si>
  <si>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</si>
  <si>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</si>
  <si>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</si>
  <si>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</si>
  <si>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</si>
  <si>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</si>
  <si>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</si>
  <si>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</si>
  <si>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</si>
  <si>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</si>
  <si>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</si>
  <si>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</si>
  <si>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</si>
  <si>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</si>
  <si>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</si>
  <si>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</si>
  <si>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</si>
  <si>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</si>
  <si>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</si>
  <si>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</si>
  <si>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</si>
  <si>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</si>
  <si>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</si>
  <si>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</si>
  <si>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</si>
  <si>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</si>
  <si>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</si>
  <si>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</si>
  <si>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</si>
  <si>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</si>
  <si>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</si>
  <si>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</si>
  <si>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</si>
  <si>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</si>
  <si>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</si>
  <si>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</si>
  <si>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</si>
  <si>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</si>
  <si>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</si>
  <si>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</si>
  <si>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</si>
  <si>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</si>
  <si>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</si>
  <si>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</si>
  <si>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</si>
  <si>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</si>
  <si>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</si>
  <si>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</si>
  <si>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</si>
  <si>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</si>
  <si>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</si>
  <si>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</si>
  <si>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</si>
  <si>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</si>
  <si>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</si>
  <si>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</si>
  <si>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</si>
  <si>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</si>
  <si>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</si>
  <si>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</si>
  <si>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</si>
  <si>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</si>
  <si>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</si>
  <si>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</si>
  <si>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</si>
  <si>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</si>
  <si>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</si>
  <si>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</si>
  <si>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</si>
  <si>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</si>
  <si>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</si>
  <si>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</si>
  <si>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</si>
  <si>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</si>
  <si>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</si>
  <si>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</si>
  <si>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</si>
  <si>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</si>
  <si>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</si>
  <si>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</si>
  <si>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</si>
  <si>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</si>
  <si>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</si>
  <si>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</si>
  <si>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</si>
  <si>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</si>
  <si>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</si>
  <si>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</si>
  <si>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</si>
  <si>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</si>
  <si>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</si>
  <si>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</si>
  <si>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</si>
  <si>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</si>
  <si>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</si>
  <si>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</si>
  <si>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</si>
  <si>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</si>
  <si>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</si>
  <si>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</si>
  <si>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</si>
  <si>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</si>
  <si>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</si>
  <si>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</si>
  <si>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</si>
  <si>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</si>
  <si>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</si>
  <si>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</si>
  <si>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</si>
  <si>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</si>
  <si>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</si>
  <si>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</si>
  <si>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</si>
  <si>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</si>
  <si>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</si>
  <si>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</si>
  <si>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</si>
  <si>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</si>
  <si>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</si>
  <si>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</si>
  <si>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</si>
  <si>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</si>
  <si>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</si>
  <si>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</si>
  <si>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</si>
  <si>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</si>
  <si>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</si>
  <si>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</si>
  <si>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</si>
  <si>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</si>
  <si>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</si>
  <si>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</si>
  <si>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</si>
  <si>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</si>
  <si>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</si>
  <si>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</si>
  <si>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</si>
  <si>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</si>
  <si>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</si>
  <si>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</si>
  <si>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</si>
  <si>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</si>
  <si>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</si>
  <si>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</si>
  <si>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</si>
  <si>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</si>
  <si>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</si>
  <si>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</si>
  <si>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</si>
  <si>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</si>
  <si>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</si>
  <si>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</si>
  <si>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</si>
  <si>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</si>
  <si>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</si>
  <si>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</si>
  <si>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</si>
  <si>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</si>
  <si>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</si>
  <si>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</si>
  <si>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</si>
  <si>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</si>
  <si>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</si>
  <si>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</si>
  <si>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</si>
  <si>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</si>
  <si>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</si>
  <si>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</si>
  <si>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</si>
  <si>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</si>
  <si>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</si>
  <si>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</si>
  <si>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</si>
  <si>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</si>
  <si>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</si>
  <si>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</si>
  <si>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</si>
  <si>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</si>
  <si>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</si>
  <si>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</si>
  <si>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</si>
  <si>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</si>
  <si>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</si>
  <si>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</si>
  <si>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</si>
  <si>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</si>
  <si>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</si>
  <si>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</si>
  <si>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</si>
  <si>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</si>
  <si>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</si>
  <si>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</si>
  <si>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</si>
  <si>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</si>
  <si>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</si>
  <si>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</si>
  <si>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</si>
  <si>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</si>
  <si>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</si>
  <si>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</si>
  <si>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</si>
  <si>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</si>
  <si>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</si>
  <si>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</si>
  <si>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</si>
  <si>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</si>
  <si>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</si>
  <si>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</si>
  <si>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</si>
  <si>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</si>
  <si>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</si>
  <si>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</si>
  <si>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</si>
  <si>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</si>
  <si>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</si>
  <si>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</si>
  <si>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</si>
  <si>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</si>
  <si>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</si>
  <si>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</si>
  <si>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</si>
  <si>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</si>
  <si>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</si>
  <si>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</si>
  <si>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</si>
  <si>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</si>
  <si>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</si>
  <si>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</si>
  <si>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</si>
  <si>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</si>
  <si>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</si>
  <si>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</si>
  <si>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</si>
  <si>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</si>
  <si>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</si>
  <si>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</si>
  <si>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</si>
  <si>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</si>
  <si>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</si>
  <si>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</si>
  <si>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</si>
  <si>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</si>
  <si>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</si>
  <si>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</si>
  <si>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</si>
  <si>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</si>
  <si>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</si>
  <si>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</si>
  <si>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</si>
  <si>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</si>
  <si>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</si>
  <si>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</si>
  <si>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</si>
  <si>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</si>
  <si>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</si>
  <si>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</si>
  <si>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</si>
  <si>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</si>
  <si>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</si>
  <si>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</si>
  <si>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</si>
  <si>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</si>
  <si>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</si>
  <si>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</si>
  <si>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</si>
  <si>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</si>
  <si>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</si>
  <si>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</si>
  <si>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</si>
  <si>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</si>
  <si>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</si>
  <si>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</si>
  <si>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</si>
  <si>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</si>
  <si>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</si>
  <si>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</si>
  <si>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</si>
  <si>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</si>
  <si>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</si>
  <si>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</si>
  <si>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</si>
  <si>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</si>
  <si>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</si>
  <si>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</si>
  <si>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</si>
  <si>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</si>
  <si>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</si>
  <si>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</si>
  <si>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</si>
  <si>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</si>
  <si>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</si>
  <si>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</si>
  <si>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</si>
  <si>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</si>
  <si>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</si>
  <si>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</si>
  <si>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</si>
  <si>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</si>
  <si>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</si>
  <si>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</si>
  <si>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</si>
  <si>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</si>
  <si>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</si>
  <si>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</si>
  <si>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</si>
  <si>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</si>
  <si>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</si>
  <si>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</si>
  <si>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</si>
  <si>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</si>
  <si>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</si>
  <si>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</si>
  <si>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</si>
  <si>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</si>
  <si>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</si>
  <si>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</si>
  <si>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</si>
  <si>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</si>
  <si>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</si>
  <si>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</si>
  <si>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</si>
  <si>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</si>
  <si>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</si>
  <si>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</si>
  <si>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</si>
  <si>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</si>
  <si>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</si>
  <si>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</si>
  <si>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</si>
  <si>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</si>
  <si>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</si>
  <si>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</si>
  <si>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</si>
  <si>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</si>
  <si>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</si>
  <si>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</si>
  <si>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</si>
  <si>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</si>
  <si>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</si>
  <si>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</si>
  <si>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</si>
  <si>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</si>
  <si>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</si>
  <si>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</si>
  <si>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</si>
  <si>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</si>
  <si>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</si>
  <si>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</si>
  <si>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</si>
  <si>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</si>
  <si>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</si>
  <si>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</si>
  <si>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</si>
  <si>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</si>
  <si>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</si>
  <si>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</si>
  <si>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</si>
  <si>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</si>
  <si>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</si>
  <si>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</si>
  <si>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</si>
  <si>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</si>
  <si>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</si>
  <si>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</si>
  <si>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</si>
  <si>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</si>
  <si>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</si>
  <si>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</si>
  <si>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</si>
  <si>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</si>
  <si>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</si>
  <si>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</si>
  <si>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</si>
  <si>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</si>
  <si>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</si>
  <si>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</si>
  <si>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</si>
  <si>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</si>
  <si>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</si>
  <si>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</si>
  <si>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</si>
  <si>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</si>
  <si>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</si>
  <si>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</si>
  <si>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</si>
  <si>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</si>
  <si>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</si>
  <si>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</si>
  <si>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</si>
  <si>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</si>
  <si>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</si>
  <si>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</si>
  <si>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</si>
  <si>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</si>
  <si>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</si>
  <si>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</si>
  <si>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</si>
  <si>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</si>
  <si>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</si>
  <si>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</si>
  <si>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</si>
  <si>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</si>
  <si>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</si>
  <si>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</si>
  <si>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</si>
  <si>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</si>
  <si>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</si>
  <si>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</si>
  <si>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</si>
  <si>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</si>
  <si>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</si>
  <si>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</si>
  <si>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</si>
  <si>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</si>
  <si>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</si>
  <si>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</si>
  <si>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</si>
  <si>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</si>
  <si>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</si>
  <si>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</si>
  <si>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</si>
  <si>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</si>
  <si>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</si>
  <si>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</si>
  <si>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</si>
  <si>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</si>
  <si>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</si>
  <si>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</si>
  <si>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</si>
  <si>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</si>
  <si>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</si>
  <si>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</si>
  <si>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</si>
  <si>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</si>
  <si>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</si>
  <si>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</si>
  <si>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</si>
  <si>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</si>
  <si>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</si>
  <si>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</si>
  <si>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</si>
  <si>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</si>
  <si>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</si>
  <si>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</si>
  <si>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</si>
  <si>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</si>
  <si>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</si>
  <si>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</si>
  <si>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</si>
  <si>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</si>
  <si>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</si>
  <si>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</si>
  <si>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</si>
  <si>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</si>
  <si>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</si>
  <si>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</si>
  <si>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</si>
  <si>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</si>
  <si>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</si>
  <si>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</si>
  <si>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</si>
  <si>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</si>
  <si>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</si>
  <si>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</si>
  <si>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</si>
  <si>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</si>
  <si>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</si>
  <si>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</si>
  <si>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</si>
  <si>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</si>
  <si>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</si>
  <si>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</si>
  <si>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</si>
  <si>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</si>
  <si>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</si>
  <si>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</si>
  <si>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</si>
  <si>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</si>
  <si>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</si>
  <si>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</si>
  <si>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</si>
  <si>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</si>
  <si>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</si>
  <si>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</si>
  <si>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</si>
  <si>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</si>
  <si>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</si>
  <si>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</si>
  <si>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</si>
  <si>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</si>
  <si>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</si>
  <si>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</si>
  <si>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</si>
  <si>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</si>
  <si>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</si>
  <si>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</si>
  <si>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</si>
  <si>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</si>
  <si>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</si>
  <si>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</si>
  <si>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</si>
  <si>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</si>
  <si>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</si>
  <si>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</si>
  <si>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</si>
  <si>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</si>
  <si>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</si>
  <si>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</si>
  <si>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</si>
  <si>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</si>
  <si>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</si>
  <si>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</si>
  <si>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</si>
  <si>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</si>
  <si>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</si>
  <si>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</si>
  <si>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</si>
  <si>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</si>
  <si>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</si>
  <si>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</si>
  <si>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</si>
  <si>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</si>
  <si>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</si>
  <si>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</si>
  <si>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</si>
  <si>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</si>
  <si>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</si>
  <si>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</si>
  <si>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</si>
  <si>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</si>
  <si>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</si>
  <si>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</si>
  <si>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</si>
  <si>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</si>
  <si>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</si>
  <si>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</si>
  <si>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</si>
  <si>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</si>
  <si>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</si>
  <si>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</si>
  <si>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</si>
  <si>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</si>
  <si>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</si>
  <si>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</si>
  <si>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</si>
  <si>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</si>
  <si>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</si>
  <si>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</si>
  <si>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</si>
  <si>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</si>
  <si>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</si>
  <si>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</si>
  <si>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</si>
  <si>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</si>
  <si>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</si>
  <si>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</si>
  <si>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</si>
  <si>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</si>
  <si>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</si>
  <si>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</si>
  <si>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</si>
  <si>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</si>
  <si>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</si>
  <si>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</si>
  <si>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</si>
  <si>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</si>
  <si>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</si>
  <si>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</si>
  <si>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</si>
  <si>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</si>
  <si>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</si>
  <si>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</si>
  <si>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</si>
  <si>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</si>
  <si>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</si>
  <si>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</si>
  <si>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</si>
  <si>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</si>
  <si>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</si>
  <si>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</si>
  <si>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</si>
  <si>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</si>
  <si>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</si>
  <si>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</si>
  <si>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</si>
  <si>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</si>
  <si>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</si>
  <si>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</si>
  <si>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</si>
  <si>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</si>
  <si>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</si>
  <si>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</si>
  <si>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</si>
  <si>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</si>
  <si>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</si>
  <si>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</si>
  <si>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</si>
  <si>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</si>
  <si>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</si>
  <si>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</si>
  <si>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</si>
  <si>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</si>
  <si>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</si>
  <si>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</si>
  <si>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</si>
  <si>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</si>
  <si>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</si>
  <si>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</si>
  <si>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</si>
  <si>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</si>
  <si>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</si>
  <si>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</si>
  <si>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</si>
  <si>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</si>
  <si>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</si>
  <si>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</si>
  <si>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</si>
  <si>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</si>
  <si>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</si>
  <si>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</si>
  <si>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</si>
  <si>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</si>
  <si>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</si>
  <si>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</si>
  <si>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</si>
  <si>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</si>
  <si>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</si>
  <si>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</si>
  <si>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</si>
  <si>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</si>
  <si>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</si>
  <si>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</si>
  <si>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</si>
  <si>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</si>
  <si>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</si>
  <si>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</si>
  <si>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</si>
  <si>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</si>
  <si>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</si>
  <si>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</si>
  <si>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</si>
  <si>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</si>
  <si>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</si>
  <si>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</si>
  <si>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</si>
  <si>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</si>
  <si>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</si>
  <si>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</si>
  <si>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</si>
  <si>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</si>
  <si>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</si>
  <si>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</si>
  <si>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</si>
  <si>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</si>
  <si>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</si>
  <si>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</si>
  <si>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</si>
  <si>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</si>
  <si>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</si>
  <si>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</si>
  <si>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</si>
  <si>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</si>
  <si>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</si>
  <si>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</si>
  <si>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</si>
  <si>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</si>
  <si>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</si>
  <si>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</si>
  <si>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</si>
  <si>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</si>
  <si>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</si>
  <si>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</si>
  <si>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</si>
  <si>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</si>
  <si>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</si>
  <si>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</si>
  <si>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</si>
  <si>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</si>
  <si>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</si>
  <si>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</si>
  <si>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</si>
  <si>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</si>
  <si>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</si>
  <si>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</si>
  <si>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</si>
  <si>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</si>
  <si>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</si>
  <si>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</si>
  <si>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</si>
  <si>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</si>
  <si>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</si>
  <si>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</si>
  <si>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</si>
  <si>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</si>
  <si>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</si>
  <si>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</si>
  <si>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</si>
  <si>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</si>
  <si>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</si>
  <si>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</si>
  <si>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</si>
  <si>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</si>
  <si>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</si>
  <si>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</si>
  <si>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</si>
  <si>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</si>
  <si>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</si>
  <si>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</si>
  <si>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</si>
  <si>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</si>
  <si>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</si>
  <si>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</si>
  <si>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</si>
  <si>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</si>
  <si>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</si>
  <si>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</si>
  <si>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</si>
  <si>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</si>
  <si>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</si>
  <si>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</si>
  <si>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</si>
  <si>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</si>
  <si>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</si>
  <si>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</si>
  <si>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</si>
  <si>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</si>
  <si>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</si>
  <si>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</si>
  <si>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</si>
  <si>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</si>
  <si>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</si>
  <si>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</si>
  <si>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</si>
  <si>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</si>
  <si>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</si>
  <si>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</si>
  <si>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</si>
  <si>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</si>
  <si>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</si>
  <si>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</si>
  <si>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</si>
  <si>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</si>
  <si>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</si>
  <si>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</si>
  <si>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</si>
  <si>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</si>
  <si>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</si>
  <si>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</si>
  <si>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</si>
  <si>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</si>
  <si>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</si>
  <si>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</si>
  <si>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</si>
  <si>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</si>
  <si>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</si>
  <si>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</si>
  <si>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</si>
  <si>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</si>
  <si>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</si>
  <si>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</si>
  <si>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</si>
  <si>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</si>
  <si>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</si>
  <si>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</si>
  <si>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</si>
  <si>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</si>
  <si>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</si>
  <si>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</si>
  <si>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</si>
  <si>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</si>
  <si>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</si>
  <si>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</si>
  <si>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</si>
  <si>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</si>
  <si>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</si>
  <si>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</si>
  <si>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</si>
  <si>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</si>
  <si>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</si>
  <si>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</si>
  <si>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</si>
  <si>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</si>
  <si>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</si>
  <si>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</si>
  <si>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</si>
  <si>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</si>
  <si>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</si>
  <si>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</si>
  <si>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</si>
  <si>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</si>
  <si>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</si>
  <si>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</si>
  <si>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</si>
  <si>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</si>
  <si>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</si>
  <si>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</si>
  <si>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</si>
  <si>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</si>
  <si>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</si>
  <si>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</si>
  <si>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</si>
  <si>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</si>
  <si>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</si>
  <si>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</si>
  <si>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</si>
  <si>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</si>
  <si>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</si>
  <si>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</si>
  <si>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</si>
  <si>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</si>
  <si>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</si>
  <si>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</si>
  <si>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</si>
  <si>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</si>
  <si>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</si>
  <si>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</si>
  <si>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</si>
  <si>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</si>
  <si>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</si>
  <si>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</si>
  <si>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</si>
  <si>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</si>
  <si>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</si>
  <si>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</si>
  <si>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</si>
  <si>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</si>
  <si>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</si>
  <si>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</si>
  <si>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</si>
  <si>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</si>
  <si>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</si>
  <si>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</si>
  <si>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</si>
  <si>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</si>
  <si>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</si>
  <si>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</si>
  <si>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</si>
  <si>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</si>
  <si>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</si>
  <si>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</si>
  <si>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</si>
  <si>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</si>
  <si>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</si>
  <si>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</si>
  <si>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</si>
  <si>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</si>
  <si>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</si>
  <si>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</si>
  <si>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</si>
  <si>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</si>
  <si>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</si>
  <si>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</si>
  <si>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</si>
  <si>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</si>
  <si>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</si>
  <si>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</si>
  <si>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</si>
  <si>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</si>
  <si>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</si>
  <si>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</si>
  <si>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</si>
  <si>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</si>
  <si>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</si>
  <si>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</si>
  <si>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</si>
  <si>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</si>
  <si>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</si>
  <si>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</si>
  <si>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</si>
  <si>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</si>
  <si>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</si>
  <si>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</si>
  <si>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</si>
  <si>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</si>
  <si>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</si>
  <si>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</si>
  <si>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</si>
  <si>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</si>
  <si>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</si>
  <si>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</si>
  <si>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</si>
  <si>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</si>
  <si>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</si>
  <si>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</si>
  <si>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</si>
  <si>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</si>
  <si>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</si>
  <si>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</si>
  <si>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</si>
  <si>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</si>
  <si>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</si>
  <si>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</si>
  <si>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</si>
  <si>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</si>
  <si>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</si>
  <si>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</si>
  <si>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</si>
  <si>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</si>
  <si>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</si>
  <si>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</si>
  <si>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</si>
  <si>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</si>
  <si>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</si>
  <si>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</si>
  <si>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</si>
  <si>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</si>
  <si>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</si>
  <si>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</si>
  <si>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</si>
  <si>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</si>
  <si>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</si>
  <si>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</si>
  <si>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</si>
  <si>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</si>
  <si>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</si>
  <si>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</si>
  <si>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</si>
  <si>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</si>
  <si>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</si>
  <si>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</si>
  <si>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</si>
  <si>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</si>
  <si>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</si>
  <si>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</si>
  <si>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</si>
  <si>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</si>
  <si>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</si>
  <si>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</si>
  <si>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</si>
  <si>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</si>
  <si>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</si>
  <si>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</si>
  <si>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</si>
  <si>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</si>
  <si>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</si>
  <si>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</si>
  <si>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</si>
  <si>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</si>
  <si>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</si>
  <si>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</si>
  <si>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</si>
  <si>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</si>
  <si>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</si>
  <si>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</si>
  <si>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</si>
  <si>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</si>
  <si>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</si>
  <si>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</si>
  <si>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</si>
  <si>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</si>
  <si>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</si>
  <si>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</si>
  <si>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</si>
  <si>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</si>
  <si>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</si>
  <si>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</si>
  <si>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</si>
  <si>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</si>
  <si>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</si>
  <si>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</si>
  <si>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</si>
  <si>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</si>
  <si>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</si>
  <si>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</si>
  <si>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</si>
  <si>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</si>
  <si>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</si>
  <si>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</si>
  <si>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</si>
  <si>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</si>
  <si>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</si>
  <si>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</si>
  <si>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</si>
  <si>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</si>
  <si>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</si>
  <si>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</si>
  <si>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</si>
  <si>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</si>
  <si>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</si>
  <si>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</si>
  <si>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</si>
  <si>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</si>
  <si>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</si>
  <si>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</si>
  <si>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</si>
  <si>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</si>
  <si>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</si>
  <si>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</si>
  <si>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</si>
  <si>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</si>
  <si>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</si>
  <si>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</si>
  <si>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</si>
  <si>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</si>
  <si>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</si>
  <si>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</si>
  <si>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</si>
  <si>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</si>
  <si>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</si>
  <si>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</si>
  <si>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</si>
  <si>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</si>
  <si>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</si>
  <si>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</si>
  <si>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</si>
  <si>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</si>
  <si>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</si>
  <si>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</si>
  <si>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</si>
  <si>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</si>
  <si>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</si>
  <si>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</si>
  <si>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</si>
  <si>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</si>
  <si>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</si>
  <si>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</si>
  <si>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</si>
  <si>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</si>
  <si>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</si>
  <si>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</si>
  <si>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</si>
  <si>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</si>
  <si>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</si>
  <si>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</si>
  <si>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</si>
  <si>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</si>
  <si>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</si>
  <si>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</si>
  <si>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</si>
  <si>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</si>
  <si>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</si>
  <si>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</si>
  <si>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</si>
  <si>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</si>
  <si>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</si>
  <si>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</si>
  <si>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</si>
  <si>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</si>
  <si>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</si>
  <si>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</si>
  <si>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</si>
  <si>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</si>
  <si>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</si>
  <si>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</si>
  <si>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</si>
  <si>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</si>
  <si>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</si>
  <si>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</si>
  <si>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</si>
  <si>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</si>
  <si>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</si>
  <si>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</si>
  <si>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</si>
  <si>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</si>
  <si>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</si>
  <si>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</si>
  <si>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</si>
  <si>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</si>
  <si>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</si>
  <si>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</si>
  <si>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</si>
  <si>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</si>
  <si>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</si>
  <si>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</si>
  <si>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</si>
  <si>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</si>
  <si>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</si>
  <si>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</si>
  <si>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</si>
  <si>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</si>
  <si>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</si>
  <si>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</si>
  <si>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</si>
  <si>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</si>
  <si>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</si>
  <si>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</si>
  <si>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</si>
  <si>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</si>
  <si>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</si>
  <si>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</si>
  <si>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</si>
  <si>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</si>
  <si>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</si>
  <si>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</si>
  <si>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</si>
  <si>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</si>
  <si>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</si>
  <si>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</si>
  <si>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</si>
  <si>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</si>
  <si>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</si>
  <si>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</si>
  <si>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</si>
  <si>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</si>
  <si>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</si>
  <si>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</si>
  <si>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</si>
  <si>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</si>
  <si>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</si>
  <si>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</si>
  <si>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</si>
  <si>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</si>
  <si>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</si>
  <si>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</si>
  <si>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</si>
  <si>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</si>
  <si>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</si>
  <si>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</si>
  <si>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</si>
  <si>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</si>
  <si>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</si>
  <si>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</si>
  <si>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</si>
  <si>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</si>
  <si>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</si>
  <si>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</si>
  <si>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</si>
  <si>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</si>
  <si>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</si>
  <si>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</si>
  <si>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</si>
  <si>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</si>
  <si>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</si>
  <si>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</si>
  <si>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</si>
  <si>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</si>
  <si>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</si>
  <si>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</si>
  <si>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</si>
  <si>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</si>
  <si>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</si>
  <si>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</si>
  <si>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</si>
  <si>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</si>
  <si>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</si>
  <si>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</si>
  <si>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</si>
  <si>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</si>
  <si>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</si>
  <si>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</si>
  <si>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</si>
  <si>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</si>
  <si>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</si>
  <si>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</si>
  <si>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</si>
  <si>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</si>
  <si>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</si>
  <si>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</si>
  <si>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</si>
  <si>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</si>
  <si>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</si>
  <si>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</si>
  <si>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</si>
  <si>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</si>
  <si>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</si>
  <si>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</si>
  <si>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</si>
  <si>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</si>
  <si>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</si>
  <si>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</si>
  <si>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</si>
  <si>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</si>
  <si>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</si>
  <si>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</si>
  <si>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</si>
  <si>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</si>
  <si>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</si>
  <si>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</si>
  <si>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</si>
  <si>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</si>
  <si>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</si>
  <si>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</si>
  <si>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</si>
  <si>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</si>
  <si>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</si>
  <si>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</si>
  <si>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</si>
  <si>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</si>
  <si>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</si>
  <si>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</si>
  <si>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</si>
  <si>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</si>
  <si>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</si>
  <si>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</si>
  <si>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</si>
  <si>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</si>
  <si>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</si>
  <si>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</si>
  <si>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</si>
  <si>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</si>
  <si>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</si>
  <si>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</si>
  <si>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</si>
  <si>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</si>
  <si>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</si>
  <si>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</si>
  <si>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</si>
  <si>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</si>
  <si>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</si>
  <si>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</si>
  <si>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</si>
  <si>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</si>
  <si>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</si>
  <si>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</si>
  <si>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</si>
  <si>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</si>
  <si>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</si>
  <si>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</si>
  <si>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</si>
  <si>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</si>
  <si>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</si>
  <si>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</si>
  <si>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</si>
  <si>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</si>
  <si>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</si>
  <si>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</si>
  <si>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</si>
  <si>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</si>
  <si>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</si>
  <si>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</si>
  <si>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</si>
  <si>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</si>
  <si>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</si>
  <si>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</si>
  <si>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</si>
  <si>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</si>
  <si>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</si>
  <si>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</si>
  <si>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</si>
  <si>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</si>
  <si>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</si>
  <si>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</si>
  <si>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</si>
  <si>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</si>
  <si>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</si>
  <si>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</si>
  <si>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</si>
  <si>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</si>
  <si>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</si>
  <si>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</si>
  <si>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</si>
  <si>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</si>
  <si>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</si>
  <si>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</si>
  <si>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</si>
  <si>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</si>
  <si>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</si>
  <si>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</si>
  <si>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</si>
  <si>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</si>
  <si>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</si>
  <si>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</si>
  <si>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</si>
  <si>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</si>
  <si>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</si>
  <si>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</si>
  <si>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</si>
  <si>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</si>
  <si>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</si>
  <si>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</si>
  <si>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</si>
  <si>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</si>
  <si>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</si>
  <si>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</si>
  <si>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</si>
  <si>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</si>
  <si>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</si>
  <si>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</si>
  <si>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</si>
  <si>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</si>
  <si>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</si>
  <si>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</si>
  <si>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</si>
  <si>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</si>
  <si>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</si>
  <si>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</si>
  <si>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</si>
  <si>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</si>
  <si>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</si>
  <si>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</si>
  <si>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</si>
  <si>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</si>
  <si>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</si>
  <si>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</si>
  <si>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</si>
  <si>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</si>
  <si>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</si>
  <si>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</si>
  <si>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</si>
  <si>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</si>
  <si>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</si>
  <si>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</si>
  <si>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</si>
  <si>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</si>
  <si>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</si>
  <si>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</si>
  <si>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</si>
  <si>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</si>
  <si>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</si>
  <si>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</si>
  <si>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</si>
  <si>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</si>
  <si>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</si>
  <si>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</si>
  <si>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</si>
  <si>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</si>
  <si>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</si>
  <si>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</si>
  <si>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</si>
  <si>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</si>
  <si>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</si>
  <si>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</si>
  <si>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</si>
  <si>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</si>
  <si>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</si>
  <si>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</si>
  <si>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</si>
  <si>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</si>
  <si>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</si>
  <si>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</si>
  <si>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</si>
  <si>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</si>
  <si>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</si>
  <si>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</si>
  <si>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</si>
  <si>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</si>
  <si>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</si>
  <si>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</si>
  <si>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</si>
  <si>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</si>
  <si>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</si>
  <si>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</si>
  <si>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</si>
  <si>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</si>
  <si>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</si>
  <si>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</si>
  <si>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</si>
  <si>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</si>
  <si>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</si>
  <si>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</si>
  <si>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</si>
  <si>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</si>
  <si>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</si>
  <si>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</si>
  <si>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</si>
  <si>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</si>
  <si>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</si>
  <si>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</si>
  <si>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</si>
  <si>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</si>
  <si>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</si>
  <si>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</si>
  <si>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</si>
  <si>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</si>
  <si>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</si>
  <si>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</si>
  <si>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</si>
  <si>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</si>
  <si>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</si>
  <si>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</si>
  <si>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</si>
  <si>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</si>
  <si>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</si>
  <si>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</si>
  <si>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</si>
  <si>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</si>
  <si>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</si>
  <si>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</si>
  <si>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</si>
  <si>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</si>
  <si>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</si>
  <si>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</si>
  <si>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</si>
  <si>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</si>
  <si>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</si>
  <si>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</si>
  <si>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</si>
  <si>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</si>
  <si>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</si>
  <si>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</si>
  <si>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</si>
  <si>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</si>
  <si>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</si>
  <si>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</si>
  <si>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</si>
  <si>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</si>
  <si>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</si>
  <si>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</si>
  <si>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</si>
  <si>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</si>
  <si>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</si>
  <si>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</si>
  <si>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</si>
  <si>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</si>
  <si>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</si>
  <si>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</si>
  <si>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</si>
  <si>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</si>
  <si>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</si>
  <si>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</si>
  <si>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</si>
  <si>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</si>
  <si>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</si>
  <si>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</si>
  <si>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</si>
  <si>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</si>
  <si>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</si>
  <si>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</si>
  <si>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</si>
  <si>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</si>
  <si>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</si>
  <si>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</si>
  <si>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</si>
  <si>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</si>
  <si>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</si>
  <si>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</si>
  <si>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</si>
  <si>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</si>
  <si>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</si>
  <si>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</si>
  <si>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</si>
  <si>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</si>
  <si>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</si>
  <si>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</si>
  <si>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</si>
  <si>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</si>
  <si>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</si>
  <si>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</si>
  <si>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</si>
  <si>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</si>
  <si>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</si>
  <si>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</si>
  <si>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</si>
  <si>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</si>
  <si>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</si>
  <si>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</si>
  <si>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</si>
  <si>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</si>
  <si>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</si>
  <si>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</si>
  <si>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</si>
  <si>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</si>
  <si>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</si>
  <si>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</si>
  <si>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</si>
  <si>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</si>
  <si>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</si>
  <si>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</si>
  <si>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</si>
  <si>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</si>
  <si>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</si>
  <si>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</si>
  <si>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</si>
  <si>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</si>
  <si>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</si>
  <si>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</si>
  <si>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</si>
  <si>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</si>
  <si>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</si>
  <si>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</si>
  <si>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</si>
  <si>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</si>
  <si>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</si>
  <si>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</si>
  <si>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</si>
  <si>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</si>
  <si>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</si>
  <si>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</si>
  <si>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</si>
  <si>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</si>
  <si>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</si>
  <si>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</si>
  <si>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</si>
  <si>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</si>
  <si>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</si>
  <si>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</si>
  <si>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</si>
  <si>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</si>
  <si>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</si>
  <si>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</si>
  <si>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</si>
  <si>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</si>
  <si>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</si>
  <si>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</si>
  <si>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</si>
  <si>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</si>
  <si>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</si>
  <si>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</si>
  <si>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</si>
  <si>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</si>
  <si>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</si>
  <si>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</si>
  <si>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</si>
  <si>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</si>
  <si>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</si>
  <si>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</si>
  <si>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</si>
  <si>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</si>
  <si>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</si>
  <si>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</si>
  <si>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</si>
  <si>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</si>
  <si>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</si>
  <si>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</si>
  <si>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</si>
  <si>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</si>
  <si>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</si>
  <si>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</si>
  <si>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</si>
  <si>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</si>
  <si>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</si>
  <si>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</si>
  <si>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</si>
  <si>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</si>
  <si>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</si>
  <si>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</si>
  <si>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</si>
  <si>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</si>
  <si>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</si>
  <si>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</si>
  <si>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</si>
  <si>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</si>
  <si>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</si>
  <si>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</si>
  <si>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</si>
  <si>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</si>
  <si>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</si>
  <si>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</si>
  <si>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</si>
  <si>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</si>
  <si>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</si>
  <si>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</si>
  <si>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</si>
  <si>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</si>
  <si>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</si>
  <si>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</si>
  <si>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</si>
  <si>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</si>
  <si>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</si>
  <si>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</si>
  <si>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</si>
  <si>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</si>
  <si>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</si>
  <si>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</si>
  <si>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</si>
  <si>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</si>
  <si>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</si>
  <si>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</si>
  <si>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</si>
  <si>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</si>
  <si>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</si>
  <si>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</si>
  <si>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</si>
  <si>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</si>
  <si>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</si>
  <si>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</si>
  <si>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</si>
  <si>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</si>
  <si>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</si>
  <si>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</si>
  <si>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</si>
  <si>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</si>
  <si>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</si>
  <si>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</si>
  <si>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</si>
  <si>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</si>
  <si>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</si>
  <si>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</si>
  <si>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</si>
  <si>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</si>
  <si>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</si>
  <si>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</si>
  <si>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</si>
  <si>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</si>
  <si>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</si>
  <si>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</si>
  <si>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</si>
  <si>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</si>
  <si>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</si>
  <si>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</si>
  <si>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</si>
  <si>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</si>
  <si>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</si>
  <si>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</si>
  <si>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</si>
  <si>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</si>
  <si>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</si>
  <si>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</si>
  <si>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</si>
  <si>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</si>
  <si>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</si>
  <si>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</si>
  <si>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</si>
  <si>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</si>
  <si>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</si>
  <si>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</si>
  <si>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</si>
  <si>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</si>
  <si>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</si>
  <si>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</si>
  <si>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</si>
  <si>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</si>
  <si>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</si>
  <si>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</si>
  <si>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</si>
  <si>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</si>
  <si>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</si>
  <si>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</si>
  <si>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</si>
  <si>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</si>
  <si>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</si>
  <si>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</si>
  <si>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</si>
  <si>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</si>
  <si>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</si>
  <si>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</si>
  <si>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</si>
  <si>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</si>
  <si>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</si>
  <si>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</si>
  <si>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</si>
  <si>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</si>
  <si>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</si>
  <si>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</si>
  <si>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</si>
  <si>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</si>
  <si>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</si>
  <si>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</si>
  <si>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</si>
  <si>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</si>
  <si>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</si>
  <si>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</si>
  <si>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</si>
  <si>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</si>
  <si>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</si>
  <si>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</si>
  <si>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</si>
  <si>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</si>
  <si>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</si>
  <si>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</si>
  <si>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</si>
  <si>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</si>
  <si>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</si>
  <si>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</si>
  <si>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</si>
  <si>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</si>
  <si>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</si>
  <si>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</si>
  <si>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</si>
  <si>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</si>
  <si>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</si>
  <si>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</si>
  <si>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</si>
  <si>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</si>
  <si>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</si>
  <si>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</si>
  <si>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</si>
  <si>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</si>
  <si>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</si>
  <si>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</si>
  <si>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</si>
  <si>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</si>
  <si>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</si>
  <si>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</si>
  <si>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</si>
  <si>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</si>
  <si>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</si>
  <si>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</si>
  <si>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</si>
  <si>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</si>
  <si>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</si>
  <si>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</si>
  <si>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</si>
  <si>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</si>
  <si>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</si>
  <si>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</si>
  <si>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</si>
  <si>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</si>
  <si>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</si>
  <si>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</si>
  <si>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</si>
  <si>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</si>
  <si>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</si>
  <si>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</si>
  <si>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</si>
  <si>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</si>
  <si>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</si>
  <si>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</si>
  <si>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</si>
  <si>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</si>
  <si>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</si>
  <si>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</si>
  <si>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</si>
  <si>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</si>
  <si>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</si>
  <si>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</si>
  <si>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</si>
  <si>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</si>
  <si>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</si>
  <si>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</si>
  <si>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</si>
  <si>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</si>
  <si>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</si>
  <si>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</si>
  <si>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</si>
  <si>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</si>
  <si>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</si>
  <si>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</si>
  <si>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</si>
  <si>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</si>
  <si>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</si>
  <si>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</si>
  <si>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</si>
  <si>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</si>
  <si>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</si>
  <si>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</si>
  <si>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</si>
  <si>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</si>
  <si>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</si>
  <si>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</si>
  <si>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</si>
  <si>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</si>
  <si>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</si>
  <si>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</si>
  <si>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</si>
  <si>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</si>
  <si>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</si>
  <si>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</si>
  <si>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</si>
  <si>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</si>
  <si>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</si>
  <si>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</si>
  <si>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</si>
  <si>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</si>
  <si>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</si>
  <si>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</si>
  <si>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</si>
  <si>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</si>
  <si>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</si>
  <si>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</si>
  <si>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</si>
  <si>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</si>
  <si>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</si>
  <si>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</si>
  <si>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</si>
  <si>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</si>
  <si>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</si>
  <si>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</si>
  <si>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</si>
  <si>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</si>
  <si>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</si>
  <si>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</si>
  <si>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</si>
  <si>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</si>
  <si>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</si>
  <si>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</si>
  <si>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</si>
  <si>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</si>
  <si>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</si>
  <si>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</si>
  <si>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</si>
  <si>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</si>
  <si>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</si>
  <si>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</si>
  <si>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</si>
  <si>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</si>
  <si>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</si>
  <si>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</si>
  <si>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</si>
  <si>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</si>
  <si>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</si>
  <si>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</si>
  <si>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</si>
  <si>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</si>
  <si>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</si>
  <si>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</si>
  <si>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</si>
  <si>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</si>
  <si>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</si>
  <si>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</si>
  <si>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</si>
  <si>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</si>
  <si>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</si>
  <si>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</si>
  <si>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</si>
  <si>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</si>
  <si>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</si>
  <si>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</si>
  <si>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</si>
  <si>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</si>
  <si>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</si>
  <si>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</si>
  <si>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</si>
  <si>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</si>
  <si>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</si>
  <si>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</si>
  <si>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</si>
  <si>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</si>
  <si>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</si>
  <si>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</si>
  <si>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</si>
  <si>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</si>
  <si>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</si>
  <si>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</si>
  <si>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</si>
  <si>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</si>
  <si>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</si>
  <si>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</si>
  <si>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</si>
  <si>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</si>
  <si>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</si>
  <si>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</si>
  <si>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</si>
  <si>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</si>
  <si>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</si>
  <si>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</si>
  <si>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</si>
  <si>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</si>
  <si>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</si>
  <si>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</si>
  <si>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</si>
  <si>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</si>
  <si>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</si>
  <si>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</si>
  <si>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</si>
  <si>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</si>
  <si>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</si>
  <si>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</si>
  <si>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</si>
  <si>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</si>
  <si>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</si>
  <si>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</si>
  <si>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</si>
  <si>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</si>
  <si>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</si>
  <si>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</si>
  <si>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</si>
  <si>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</si>
  <si>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</si>
  <si>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</si>
  <si>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</si>
  <si>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</si>
  <si>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</si>
  <si>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</si>
  <si>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</si>
  <si>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</si>
  <si>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</si>
  <si>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</si>
  <si>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</si>
  <si>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</si>
  <si>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</si>
  <si>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</si>
  <si>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</si>
  <si>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</si>
  <si>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</si>
  <si>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</si>
  <si>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</si>
  <si>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</si>
  <si>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</si>
  <si>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</si>
  <si>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</si>
  <si>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</si>
  <si>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</si>
  <si>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</si>
  <si>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</si>
  <si>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</si>
  <si>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</si>
  <si>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</si>
  <si>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</si>
  <si>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</si>
  <si>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</si>
  <si>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</si>
  <si>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</si>
  <si>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</si>
  <si>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</si>
  <si>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</si>
  <si>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</si>
  <si>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</si>
  <si>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</si>
  <si>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</si>
  <si>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</si>
  <si>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</si>
  <si>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</si>
  <si>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</si>
  <si>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</si>
  <si>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</si>
  <si>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</si>
  <si>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</si>
  <si>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</si>
  <si>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</si>
  <si>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</si>
  <si>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</si>
  <si>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</si>
  <si>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</si>
  <si>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</si>
  <si>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</si>
  <si>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</si>
  <si>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</si>
  <si>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</si>
  <si>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</si>
  <si>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</si>
  <si>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</si>
  <si>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</si>
  <si>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</si>
  <si>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</si>
  <si>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</si>
  <si>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</si>
  <si>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</si>
  <si>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</si>
  <si>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</si>
  <si>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</si>
  <si>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</si>
  <si>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</si>
  <si>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</si>
  <si>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</si>
  <si>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</si>
  <si>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</si>
  <si>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</si>
  <si>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</si>
  <si>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</si>
  <si>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</si>
  <si>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</si>
  <si>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</si>
  <si>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</si>
  <si>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</si>
  <si>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</si>
  <si>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</si>
  <si>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</si>
  <si>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</si>
  <si>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</si>
  <si>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</si>
  <si>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</si>
  <si>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</si>
  <si>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</si>
  <si>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</si>
  <si>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</si>
  <si>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</si>
  <si>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</si>
  <si>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</si>
  <si>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</si>
  <si>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</si>
  <si>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</si>
  <si>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</si>
  <si>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</si>
  <si>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</si>
  <si>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</si>
  <si>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</si>
  <si>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</si>
  <si>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</si>
  <si>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</si>
  <si>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</si>
  <si>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</si>
  <si>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</si>
  <si>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</si>
  <si>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</si>
  <si>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</si>
  <si>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</si>
  <si>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</si>
  <si>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</si>
  <si>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</si>
  <si>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</si>
  <si>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</si>
  <si>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</si>
  <si>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</si>
  <si>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</si>
  <si>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</si>
  <si>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</si>
  <si>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</si>
  <si>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</si>
  <si>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</si>
  <si>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</si>
  <si>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</si>
  <si>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</si>
  <si>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</si>
  <si>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</si>
  <si>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</si>
  <si>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</si>
  <si>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</si>
  <si>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</si>
  <si>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</si>
  <si>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</si>
  <si>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</si>
  <si>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</si>
  <si>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</si>
  <si>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</si>
  <si>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</si>
  <si>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</si>
  <si>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</si>
  <si>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</si>
  <si>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</si>
  <si>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</si>
  <si>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</si>
  <si>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</si>
  <si>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</si>
  <si>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</si>
  <si>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</si>
  <si>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</si>
  <si>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</si>
  <si>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</si>
  <si>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</si>
  <si>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</si>
  <si>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</si>
  <si>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</si>
  <si>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</si>
  <si>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</si>
  <si>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</si>
  <si>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</si>
  <si>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</si>
  <si>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</si>
  <si>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</si>
  <si>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</si>
  <si>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</si>
  <si>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</si>
  <si>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</si>
  <si>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</si>
  <si>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</si>
  <si>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</si>
  <si>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</si>
  <si>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</si>
  <si>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</si>
  <si>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</si>
  <si>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</si>
  <si>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</si>
  <si>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</si>
  <si>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</si>
  <si>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</si>
  <si>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</si>
  <si>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</si>
  <si>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</si>
  <si>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</si>
  <si>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</si>
  <si>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</si>
  <si>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</si>
  <si>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</si>
  <si>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</si>
  <si>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</si>
  <si>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</si>
  <si>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</si>
  <si>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</si>
  <si>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</si>
  <si>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</si>
  <si>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</si>
  <si>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</si>
  <si>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</si>
  <si>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</si>
  <si>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</si>
  <si>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</si>
  <si>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</si>
  <si>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</si>
  <si>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</si>
  <si>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</si>
  <si>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</si>
  <si>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</si>
  <si>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</si>
  <si>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</si>
  <si>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</si>
  <si>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</si>
  <si>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</si>
  <si>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</si>
  <si>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</si>
  <si>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</si>
  <si>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</si>
  <si>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</si>
  <si>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</si>
  <si>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</si>
  <si>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</si>
  <si>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</si>
  <si>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</si>
  <si>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</si>
  <si>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</si>
  <si>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</si>
  <si>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</si>
  <si>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</si>
  <si>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</si>
  <si>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</si>
  <si>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</si>
  <si>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</si>
  <si>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</si>
  <si>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</si>
  <si>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</si>
  <si>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</si>
  <si>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</si>
  <si>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</si>
  <si>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</si>
  <si>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</si>
  <si>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</si>
  <si>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</si>
  <si>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</si>
  <si>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</si>
  <si>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</si>
  <si>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</si>
  <si>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</si>
  <si>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</si>
  <si>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</si>
  <si>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</si>
  <si>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</si>
  <si>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</si>
  <si>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</si>
  <si>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</si>
  <si>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</si>
  <si>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</si>
  <si>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</si>
  <si>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</si>
  <si>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</si>
  <si>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</si>
  <si>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</si>
  <si>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</si>
  <si>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</si>
  <si>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</si>
  <si>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</si>
  <si>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</si>
  <si>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</si>
  <si>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</si>
  <si>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</si>
  <si>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</si>
  <si>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</si>
  <si>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</si>
  <si>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</si>
  <si>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</si>
  <si>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</si>
  <si>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</si>
  <si>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</si>
  <si>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</si>
  <si>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</si>
  <si>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</si>
  <si>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</si>
  <si>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</si>
  <si>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</si>
  <si>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</si>
  <si>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</si>
  <si>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</si>
  <si>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</si>
  <si>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</si>
  <si>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</si>
  <si>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</si>
  <si>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</si>
  <si>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</si>
  <si>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</si>
  <si>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</si>
  <si>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</si>
  <si>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</si>
  <si>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</si>
  <si>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</si>
  <si>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</si>
  <si>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</si>
  <si>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</si>
  <si>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</si>
  <si>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</si>
  <si>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</si>
  <si>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</si>
  <si>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</si>
  <si>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</si>
  <si>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</si>
  <si>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</si>
  <si>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</si>
  <si>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</si>
  <si>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</si>
  <si>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</si>
  <si>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</si>
  <si>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</si>
  <si>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</si>
  <si>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</si>
  <si>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</si>
  <si>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</si>
  <si>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</si>
  <si>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</si>
  <si>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</si>
  <si>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</si>
  <si>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</si>
  <si>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</si>
  <si>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</si>
  <si>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</si>
  <si>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</si>
  <si>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</si>
  <si>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</si>
  <si>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</si>
  <si>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</si>
  <si>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</si>
  <si>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</si>
  <si>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</si>
  <si>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</si>
  <si>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</si>
  <si>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</si>
  <si>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</si>
  <si>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</si>
  <si>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</si>
  <si>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</si>
  <si>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</si>
  <si>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</si>
  <si>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</si>
  <si>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</si>
  <si>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</si>
  <si>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</si>
  <si>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</si>
  <si>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</si>
  <si>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</si>
  <si>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</si>
  <si>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</si>
  <si>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</si>
  <si>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</si>
  <si>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</si>
  <si>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</si>
  <si>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</si>
  <si>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</si>
  <si>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</si>
  <si>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</si>
  <si>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</si>
  <si>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</si>
  <si>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</si>
  <si>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</si>
  <si>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</si>
  <si>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</si>
  <si>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</si>
  <si>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</si>
  <si>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</si>
  <si>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</si>
  <si>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</si>
  <si>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</si>
  <si>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</si>
  <si>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</si>
  <si>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</si>
  <si>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</si>
  <si>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</si>
  <si>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</si>
  <si>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</si>
  <si>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</si>
  <si>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</si>
  <si>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</si>
  <si>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</si>
  <si>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</si>
  <si>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</si>
  <si>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</si>
  <si>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</si>
  <si>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</si>
  <si>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</si>
  <si>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</si>
  <si>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</si>
  <si>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</si>
  <si>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</si>
  <si>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</si>
  <si>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</si>
  <si>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</si>
  <si>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</si>
  <si>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</si>
  <si>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</si>
  <si>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</si>
  <si>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</si>
  <si>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</si>
  <si>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</si>
  <si>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</si>
  <si>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</si>
  <si>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</si>
  <si>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</si>
  <si>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</si>
  <si>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</si>
  <si>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</si>
  <si>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</si>
  <si>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</si>
  <si>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</si>
  <si>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</si>
  <si>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</si>
  <si>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</si>
  <si>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</si>
  <si>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</si>
  <si>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</si>
  <si>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</si>
  <si>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</si>
  <si>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</si>
  <si>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</si>
  <si>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</si>
  <si>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</si>
  <si>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</si>
  <si>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</si>
  <si>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</si>
  <si>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</si>
  <si>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</si>
  <si>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</si>
  <si>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</si>
  <si>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</si>
  <si>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</si>
  <si>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</si>
  <si>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</si>
  <si>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</si>
  <si>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</si>
  <si>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</si>
  <si>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</si>
  <si>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</si>
  <si>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</si>
  <si>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</si>
  <si>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</si>
  <si>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</si>
  <si>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</si>
  <si>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</si>
  <si>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</si>
  <si>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</si>
  <si>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</si>
  <si>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</si>
  <si>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</si>
  <si>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</si>
  <si>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</si>
  <si>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</si>
  <si>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</si>
  <si>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</si>
  <si>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</si>
  <si>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</si>
  <si>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</si>
  <si>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</si>
  <si>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</si>
  <si>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</si>
  <si>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</si>
  <si>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</si>
  <si>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</si>
  <si>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</si>
  <si>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</si>
  <si>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</si>
  <si>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</si>
  <si>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</si>
  <si>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</si>
  <si>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</si>
  <si>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</si>
  <si>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</si>
  <si>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</si>
  <si>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</si>
  <si>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</si>
  <si>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</si>
  <si>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</si>
  <si>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</si>
  <si>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</si>
  <si>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</si>
  <si>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</si>
  <si>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</si>
  <si>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</si>
  <si>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</si>
  <si>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</si>
  <si>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</si>
  <si>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</si>
  <si>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</si>
  <si>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</si>
  <si>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</si>
  <si>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</si>
  <si>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</si>
  <si>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</si>
  <si>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</si>
  <si>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</si>
  <si>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</si>
  <si>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</si>
  <si>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</si>
  <si>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</si>
  <si>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</si>
  <si>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</si>
  <si>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</si>
  <si>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</si>
  <si>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</si>
  <si>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</si>
  <si>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</si>
  <si>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</si>
  <si>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</si>
  <si>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</si>
  <si>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</si>
  <si>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</si>
  <si>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</si>
  <si>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</si>
  <si>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</si>
  <si>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</si>
  <si>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</si>
  <si>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</si>
  <si>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</si>
  <si>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</si>
  <si>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</si>
  <si>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</si>
  <si>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</si>
  <si>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</si>
  <si>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</si>
  <si>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</si>
  <si>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</si>
  <si>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</si>
  <si>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</si>
  <si>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</si>
  <si>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</si>
  <si>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</si>
  <si>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</si>
  <si>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</si>
  <si>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</si>
  <si>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</si>
  <si>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</si>
  <si>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</si>
  <si>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</si>
  <si>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</si>
  <si>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</si>
  <si>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</si>
  <si>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</si>
  <si>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</si>
  <si>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</si>
  <si>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</si>
  <si>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</si>
  <si>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</si>
  <si>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</si>
  <si>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</si>
  <si>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</si>
  <si>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</si>
  <si>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</si>
  <si>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</si>
  <si>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</si>
  <si>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</si>
  <si>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</si>
  <si>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</si>
  <si>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</si>
  <si>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</si>
  <si>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</si>
  <si>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</si>
  <si>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</si>
  <si>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</si>
  <si>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</si>
  <si>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</si>
  <si>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</si>
  <si>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</si>
  <si>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</si>
  <si>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</si>
  <si>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</si>
  <si>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</si>
  <si>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</si>
  <si>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</si>
  <si>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</si>
  <si>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</si>
  <si>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</si>
  <si>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</si>
  <si>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</si>
  <si>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</si>
  <si>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</si>
  <si>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</si>
  <si>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</si>
  <si>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</si>
  <si>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</si>
  <si>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</si>
  <si>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</si>
  <si>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</si>
  <si>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</si>
  <si>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</si>
  <si>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</si>
  <si>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</si>
  <si>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</si>
  <si>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</si>
  <si>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</si>
  <si>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</si>
  <si>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</si>
  <si>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</si>
  <si>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</si>
  <si>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</si>
  <si>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</si>
  <si>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</si>
  <si>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</si>
  <si>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</si>
  <si>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</si>
  <si>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</si>
  <si>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</si>
  <si>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</si>
  <si>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</si>
  <si>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</si>
  <si>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</si>
  <si>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</si>
  <si>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</si>
  <si>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</si>
  <si>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</si>
  <si>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</si>
  <si>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</si>
  <si>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</si>
  <si>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</si>
  <si>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</si>
  <si>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</si>
  <si>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</si>
  <si>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</si>
  <si>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</si>
  <si>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</si>
  <si>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</si>
  <si>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</si>
  <si>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</si>
  <si>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</si>
  <si>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</si>
  <si>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</si>
  <si>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</si>
  <si>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</si>
  <si>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</si>
  <si>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</si>
  <si>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</si>
  <si>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</si>
  <si>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</si>
  <si>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</si>
  <si>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</si>
  <si>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</si>
  <si>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</si>
  <si>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</si>
  <si>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</si>
  <si>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</si>
  <si>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</si>
  <si>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</si>
  <si>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</si>
  <si>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</si>
  <si>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</si>
  <si>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</si>
  <si>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</si>
  <si>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</si>
  <si>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</si>
  <si>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</si>
  <si>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</si>
  <si>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</si>
  <si>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</si>
  <si>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</si>
  <si>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</si>
  <si>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</si>
  <si>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</si>
  <si>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</si>
  <si>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</si>
  <si>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</si>
  <si>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</si>
  <si>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</si>
  <si>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</si>
  <si>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</si>
  <si>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</si>
  <si>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</si>
  <si>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</si>
  <si>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</si>
  <si>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</si>
  <si>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</si>
  <si>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</si>
  <si>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</si>
  <si>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</si>
  <si>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</si>
  <si>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</si>
  <si>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</si>
  <si>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</si>
  <si>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</si>
  <si>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</si>
  <si>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</si>
  <si>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</si>
  <si>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</si>
  <si>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</si>
  <si>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</si>
  <si>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</si>
  <si>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</si>
  <si>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</si>
  <si>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</si>
  <si>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</si>
  <si>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</si>
  <si>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</si>
  <si>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</si>
  <si>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</si>
  <si>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</si>
  <si>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</si>
  <si>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</si>
  <si>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</si>
  <si>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</si>
  <si>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</si>
  <si>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</si>
  <si>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</si>
  <si>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</si>
  <si>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</si>
  <si>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</si>
  <si>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</si>
  <si>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</si>
  <si>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</si>
  <si>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</si>
  <si>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</si>
  <si>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</si>
  <si>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</si>
  <si>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</si>
  <si>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</si>
  <si>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</si>
  <si>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</si>
  <si>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</si>
  <si>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</si>
  <si>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</si>
  <si>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</si>
  <si>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</si>
  <si>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</si>
  <si>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</si>
  <si>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</si>
  <si>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</si>
  <si>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</si>
  <si>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</si>
  <si>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</si>
  <si>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</si>
  <si>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</si>
  <si>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</si>
  <si>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</si>
  <si>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</si>
  <si>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</si>
  <si>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</si>
  <si>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</si>
  <si>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</si>
  <si>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</si>
  <si>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</si>
  <si>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</si>
  <si>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</si>
  <si>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</si>
  <si>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</si>
  <si>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</si>
  <si>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</si>
  <si>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</si>
  <si>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</si>
  <si>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</si>
  <si>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</si>
  <si>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</si>
  <si>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</si>
  <si>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</si>
  <si>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</si>
  <si>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</si>
  <si>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</si>
  <si>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</si>
  <si>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</si>
  <si>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</si>
  <si>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</si>
  <si>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</si>
  <si>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</si>
  <si>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</si>
  <si>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</si>
  <si>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</si>
  <si>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</si>
  <si>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</si>
  <si>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</si>
  <si>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</si>
  <si>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</si>
  <si>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</si>
  <si>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</si>
  <si>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</si>
  <si>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</si>
  <si>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</si>
  <si>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</si>
  <si>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</si>
  <si>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</si>
  <si>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</si>
  <si>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</si>
  <si>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</si>
  <si>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</si>
  <si>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</si>
  <si>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</si>
  <si>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</si>
  <si>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</si>
  <si>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</si>
  <si>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</si>
  <si>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</si>
  <si>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</si>
  <si>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</si>
  <si>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</si>
  <si>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</si>
  <si>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</si>
  <si>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</si>
  <si>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</si>
  <si>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</si>
  <si>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</si>
  <si>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</si>
  <si>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</si>
  <si>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</si>
  <si>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</si>
  <si>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</si>
  <si>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</si>
  <si>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</si>
  <si>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</si>
  <si>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</si>
  <si>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</si>
  <si>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</si>
  <si>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</si>
  <si>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</si>
  <si>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</si>
  <si>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</si>
  <si>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</si>
  <si>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</si>
  <si>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</si>
  <si>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</si>
  <si>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</si>
  <si>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</si>
  <si>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</si>
  <si>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</si>
  <si>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</si>
  <si>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</si>
  <si>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</si>
  <si>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</si>
  <si>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</si>
  <si>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</si>
  <si>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</si>
  <si>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</si>
  <si>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</si>
  <si>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</si>
  <si>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</si>
  <si>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</si>
  <si>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</si>
  <si>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</si>
  <si>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</si>
  <si>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</si>
  <si>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</si>
  <si>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</si>
  <si>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</si>
  <si>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</si>
  <si>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</si>
  <si>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</si>
  <si>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</si>
  <si>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</si>
  <si>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</si>
  <si>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</si>
  <si>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</si>
  <si>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</si>
  <si>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</si>
  <si>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</si>
  <si>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</si>
  <si>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</si>
  <si>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</si>
  <si>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</si>
  <si>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</si>
  <si>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</si>
  <si>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</si>
  <si>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</si>
  <si>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</si>
  <si>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</si>
  <si>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</si>
  <si>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</si>
  <si>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</si>
  <si>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</si>
  <si>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</si>
  <si>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</si>
  <si>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</si>
  <si>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</si>
  <si>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</si>
  <si>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</si>
  <si>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</si>
  <si>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</si>
  <si>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</si>
  <si>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</si>
  <si>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</si>
  <si>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</si>
  <si>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</si>
  <si>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</si>
  <si>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</si>
  <si>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</si>
  <si>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</si>
  <si>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</si>
  <si>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</si>
  <si>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</si>
  <si>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</si>
  <si>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</si>
  <si>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</si>
  <si>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</si>
  <si>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</si>
  <si>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</si>
  <si>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</si>
  <si>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</si>
  <si>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</si>
  <si>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</si>
  <si>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</si>
  <si>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</si>
  <si>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</si>
  <si>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</si>
  <si>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</si>
  <si>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</si>
  <si>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</si>
  <si>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</si>
  <si>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</si>
  <si>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</si>
  <si>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</si>
  <si>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</si>
  <si>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</si>
  <si>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</si>
  <si>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</si>
  <si>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</si>
  <si>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</si>
  <si>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</si>
  <si>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</si>
  <si>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</si>
  <si>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</si>
  <si>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</si>
  <si>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</si>
  <si>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</si>
  <si>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</si>
  <si>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</si>
  <si>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</si>
  <si>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</si>
  <si>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</si>
  <si>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</si>
  <si>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</si>
  <si>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</si>
  <si>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</si>
  <si>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</si>
  <si>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</si>
  <si>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</si>
  <si>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</si>
  <si>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</si>
  <si>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</si>
  <si>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</si>
  <si>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</si>
  <si>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</si>
  <si>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</si>
  <si>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</si>
  <si>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</si>
  <si>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</si>
  <si>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</si>
  <si>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</si>
  <si>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</si>
  <si>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</si>
  <si>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</si>
  <si>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</si>
  <si>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</si>
  <si>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</si>
  <si>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</si>
  <si>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</si>
  <si>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</si>
  <si>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</si>
  <si>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</si>
  <si>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</si>
  <si>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</si>
  <si>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</si>
  <si>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</si>
  <si>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</si>
  <si>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</si>
  <si>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</si>
  <si>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</si>
  <si>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</si>
  <si>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</si>
  <si>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</si>
  <si>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</si>
  <si>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</si>
  <si>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</si>
  <si>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</si>
  <si>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</si>
  <si>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</si>
  <si>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</si>
  <si>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</si>
  <si>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</si>
  <si>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</si>
  <si>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</si>
  <si>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</si>
  <si>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</si>
  <si>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</si>
  <si>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</si>
  <si>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</si>
  <si>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</si>
  <si>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</si>
  <si>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</si>
  <si>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</si>
  <si>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</si>
  <si>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</si>
  <si>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</si>
  <si>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</si>
  <si>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</si>
  <si>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</si>
  <si>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</si>
  <si>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</si>
  <si>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</si>
  <si>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</si>
  <si>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</si>
  <si>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</si>
  <si>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</si>
  <si>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</si>
  <si>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</si>
  <si>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</si>
  <si>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</si>
  <si>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</si>
  <si>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</si>
  <si>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</si>
  <si>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</si>
  <si>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</si>
  <si>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</si>
  <si>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</si>
  <si>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</si>
  <si>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</si>
  <si>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</si>
  <si>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</si>
  <si>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</si>
  <si>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</si>
  <si>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</si>
  <si>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</si>
  <si>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</si>
  <si>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</si>
  <si>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</si>
  <si>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</si>
  <si>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</si>
  <si>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</si>
  <si>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</si>
  <si>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</si>
  <si>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</si>
  <si>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</si>
  <si>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</si>
  <si>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</si>
  <si>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</si>
  <si>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</si>
  <si>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</si>
  <si>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</si>
  <si>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</si>
  <si>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</si>
  <si>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</si>
  <si>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</si>
  <si>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</si>
  <si>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</si>
  <si>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</si>
  <si>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</si>
  <si>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</si>
  <si>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</si>
  <si>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</si>
  <si>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</si>
  <si>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</si>
  <si>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</si>
  <si>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</si>
  <si>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</si>
  <si>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</si>
  <si>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</si>
  <si>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</si>
  <si>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</si>
  <si>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</si>
  <si>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</si>
  <si>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</si>
  <si>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</si>
  <si>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</si>
  <si>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</si>
  <si>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</si>
  <si>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</si>
  <si>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</si>
  <si>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</si>
  <si>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</si>
  <si>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</si>
  <si>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</si>
  <si>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</si>
  <si>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</si>
  <si>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</si>
  <si>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</si>
  <si>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</si>
  <si>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</si>
  <si>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</si>
  <si>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</si>
  <si>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</si>
  <si>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</si>
  <si>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</si>
  <si>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</si>
  <si>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</si>
  <si>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</si>
  <si>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</si>
  <si>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</si>
  <si>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</si>
  <si>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</si>
  <si>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</si>
  <si>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</si>
  <si>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</si>
  <si>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</si>
  <si>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</si>
  <si>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</si>
  <si>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</si>
  <si>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</si>
  <si>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</si>
  <si>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</si>
  <si>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</si>
  <si>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</si>
  <si>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</si>
  <si>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</si>
  <si>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</si>
  <si>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</si>
  <si>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</si>
  <si>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</si>
  <si>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</si>
  <si>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</si>
  <si>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</si>
  <si>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</si>
  <si>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</si>
  <si>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</si>
  <si>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</si>
  <si>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</si>
  <si>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</si>
  <si>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</si>
  <si>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</si>
  <si>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</si>
  <si>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</si>
  <si>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</si>
  <si>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</si>
  <si>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</si>
  <si>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</si>
  <si>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</si>
  <si>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</si>
  <si>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</si>
  <si>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</si>
  <si>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</si>
  <si>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</si>
  <si>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</si>
  <si>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</si>
  <si>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</si>
  <si>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</si>
  <si>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</si>
  <si>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</si>
  <si>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</si>
  <si>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</si>
  <si>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</si>
  <si>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</si>
  <si>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</si>
  <si>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</si>
  <si>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</si>
  <si>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</si>
  <si>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</si>
  <si>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</si>
  <si>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</si>
  <si>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</si>
  <si>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</si>
  <si>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</si>
  <si>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</si>
  <si>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</si>
  <si>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</si>
  <si>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</si>
  <si>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</si>
  <si>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</si>
  <si>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</si>
  <si>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</si>
  <si>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</si>
  <si>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</si>
  <si>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</si>
  <si>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</si>
  <si>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</si>
  <si>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</si>
  <si>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</si>
  <si>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</si>
  <si>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</si>
  <si>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</si>
  <si>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</si>
  <si>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</si>
  <si>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</si>
  <si>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</si>
  <si>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</si>
  <si>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</si>
  <si>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</si>
  <si>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</si>
  <si>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</si>
  <si>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</si>
  <si>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</si>
  <si>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</si>
  <si>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</si>
  <si>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</si>
  <si>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</si>
  <si>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</si>
  <si>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</si>
  <si>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</si>
  <si>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</si>
  <si>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</si>
  <si>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</si>
  <si>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</si>
  <si>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</si>
  <si>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</si>
  <si>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</si>
  <si>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</si>
  <si>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</si>
  <si>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</si>
  <si>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</si>
  <si>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</si>
  <si>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</si>
  <si>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</si>
  <si>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</si>
  <si>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</si>
  <si>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</si>
  <si>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</si>
  <si>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</si>
  <si>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</si>
  <si>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</si>
  <si>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</si>
  <si>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</si>
  <si>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</si>
  <si>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</si>
  <si>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</si>
  <si>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</si>
  <si>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</si>
  <si>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</si>
  <si>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</si>
  <si>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</si>
  <si>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</si>
  <si>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</si>
  <si>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</si>
  <si>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</si>
  <si>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</si>
  <si>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</si>
  <si>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</si>
  <si>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</si>
  <si>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</si>
  <si>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</si>
  <si>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</si>
  <si>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</si>
  <si>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</si>
  <si>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</si>
  <si>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</si>
  <si>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</si>
  <si>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</si>
  <si>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</si>
  <si>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</si>
  <si>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</si>
  <si>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</si>
  <si>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</si>
  <si>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</si>
  <si>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</si>
  <si>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</si>
  <si>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</si>
  <si>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</si>
  <si>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</si>
  <si>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</si>
  <si>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</si>
  <si>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</si>
  <si>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</si>
  <si>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</si>
  <si>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</si>
  <si>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</si>
  <si>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</si>
  <si>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</si>
  <si>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</si>
  <si>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</si>
  <si>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</si>
  <si>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</si>
  <si>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</si>
  <si>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</si>
  <si>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</si>
  <si>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</si>
  <si>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</si>
  <si>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</si>
  <si>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</si>
  <si>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</si>
  <si>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</si>
  <si>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</si>
  <si>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</si>
  <si>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</si>
  <si>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</si>
  <si>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</si>
  <si>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</si>
  <si>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</si>
  <si>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</si>
  <si>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</si>
  <si>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</si>
  <si>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</si>
  <si>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</si>
  <si>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</si>
  <si>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</si>
  <si>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</si>
  <si>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</si>
  <si>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</si>
  <si>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</si>
  <si>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</si>
  <si>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</si>
  <si>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</si>
  <si>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</si>
  <si>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</si>
  <si>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</si>
  <si>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</si>
  <si>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</si>
  <si>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</si>
  <si>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</si>
  <si>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</si>
  <si>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</si>
  <si>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</si>
  <si>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</si>
  <si>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</si>
  <si>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</si>
  <si>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</si>
  <si>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</si>
  <si>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</si>
  <si>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</si>
  <si>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</si>
  <si>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</si>
  <si>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</si>
  <si>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</si>
  <si>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</si>
  <si>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</si>
  <si>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</si>
  <si>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</si>
  <si>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</si>
  <si>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</si>
  <si>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</si>
  <si>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</si>
  <si>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</si>
  <si>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</si>
  <si>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</si>
  <si>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</si>
  <si>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</si>
  <si>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</si>
  <si>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</si>
  <si>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</si>
  <si>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</si>
  <si>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</si>
  <si>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</si>
  <si>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</si>
  <si>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</si>
  <si>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</si>
  <si>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</si>
  <si>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</si>
  <si>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</si>
  <si>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</si>
  <si>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</si>
  <si>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</si>
  <si>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</si>
  <si>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</si>
  <si>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</si>
  <si>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</si>
  <si>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</si>
  <si>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</si>
  <si>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</si>
  <si>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</si>
  <si>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</si>
  <si>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</si>
  <si>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</si>
  <si>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</si>
  <si>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</si>
  <si>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</si>
  <si>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</si>
  <si>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</si>
  <si>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</si>
  <si>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</si>
  <si>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</si>
  <si>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</si>
  <si>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</si>
  <si>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</si>
  <si>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</si>
  <si>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</si>
  <si>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</si>
  <si>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</si>
  <si>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</si>
  <si>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</si>
  <si>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</si>
  <si>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</si>
  <si>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</si>
  <si>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</si>
  <si>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</si>
  <si>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</si>
  <si>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</si>
  <si>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</si>
  <si>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</si>
  <si>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</si>
  <si>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</si>
  <si>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</si>
  <si>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</si>
  <si>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</si>
  <si>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</si>
  <si>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</si>
  <si>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</si>
  <si>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</si>
  <si>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</si>
  <si>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</si>
  <si>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</si>
  <si>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</si>
  <si>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</si>
  <si>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</si>
  <si>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</si>
  <si>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</si>
  <si>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</si>
  <si>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</si>
  <si>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</si>
  <si>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</si>
  <si>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</si>
  <si>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</si>
  <si>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</si>
  <si>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</si>
  <si>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</si>
  <si>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</si>
  <si>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</si>
  <si>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</si>
  <si>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</si>
  <si>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</si>
  <si>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</si>
  <si>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</si>
  <si>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</si>
  <si>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</si>
  <si>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</si>
  <si>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</si>
  <si>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</si>
  <si>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</si>
  <si>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</si>
  <si>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</si>
  <si>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</si>
  <si>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</si>
  <si>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</si>
  <si>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</si>
  <si>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</si>
  <si>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</si>
  <si>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</si>
  <si>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</si>
  <si>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</si>
  <si>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</si>
  <si>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</si>
  <si>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</si>
  <si>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</si>
  <si>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</si>
  <si>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</si>
  <si>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</si>
  <si>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</si>
  <si>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</si>
  <si>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</si>
  <si>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</si>
  <si>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</si>
  <si>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</si>
  <si>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</si>
  <si>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</si>
  <si>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</si>
  <si>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</si>
  <si>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</si>
  <si>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</si>
  <si>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</si>
  <si>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</si>
  <si>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</si>
  <si>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</si>
  <si>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</si>
  <si>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</si>
  <si>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</si>
  <si>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</si>
  <si>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</si>
  <si>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</si>
  <si>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</si>
  <si>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</si>
  <si>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</si>
  <si>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</si>
  <si>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</si>
  <si>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</si>
  <si>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</si>
  <si>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</si>
  <si>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</si>
  <si>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</si>
  <si>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</si>
  <si>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</si>
  <si>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</si>
  <si>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</si>
  <si>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</si>
  <si>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</si>
  <si>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</si>
  <si>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</si>
  <si>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</si>
  <si>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</si>
  <si>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</si>
  <si>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</si>
  <si>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</si>
  <si>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</si>
  <si>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</si>
  <si>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</si>
  <si>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</si>
  <si>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</si>
  <si>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</si>
  <si>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</si>
  <si>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</si>
  <si>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</si>
  <si>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</si>
  <si>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</si>
  <si>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</si>
  <si>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</si>
  <si>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</si>
  <si>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</si>
  <si>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</si>
  <si>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</si>
  <si>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</si>
  <si>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</si>
  <si>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</si>
  <si>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</si>
  <si>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</si>
  <si>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</si>
  <si>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</si>
  <si>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</si>
  <si>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</si>
  <si>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</si>
  <si>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</si>
  <si>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</si>
  <si>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</si>
  <si>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</si>
  <si>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</si>
  <si>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</si>
  <si>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</si>
  <si>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</si>
  <si>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</si>
  <si>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</si>
  <si>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</si>
  <si>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</si>
  <si>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</si>
  <si>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</si>
  <si>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</si>
  <si>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</si>
  <si>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</si>
  <si>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</si>
  <si>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</si>
  <si>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</si>
  <si>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</si>
  <si>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</si>
  <si>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</si>
  <si>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</si>
  <si>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</si>
  <si>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</si>
  <si>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</si>
  <si>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</si>
  <si>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</si>
  <si>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</si>
  <si>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</si>
  <si>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</si>
  <si>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</si>
  <si>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</si>
  <si>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</si>
  <si>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</si>
  <si>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</si>
  <si>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</si>
  <si>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</si>
  <si>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</si>
  <si>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</si>
  <si>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</si>
  <si>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</si>
  <si>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</si>
  <si>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</si>
  <si>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</si>
  <si>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</si>
  <si>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</si>
  <si>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</si>
  <si>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</si>
  <si>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</si>
  <si>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</si>
  <si>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</si>
  <si>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</si>
  <si>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</si>
  <si>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</si>
  <si>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</si>
  <si>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</si>
  <si>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</si>
  <si>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</si>
  <si>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</si>
  <si>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</si>
  <si>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</si>
  <si>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</si>
  <si>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</si>
  <si>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</si>
  <si>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</si>
  <si>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</si>
  <si>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</si>
  <si>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</si>
  <si>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</si>
  <si>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</si>
  <si>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</si>
  <si>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</si>
  <si>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</si>
  <si>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</si>
  <si>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</si>
  <si>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</si>
  <si>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</si>
  <si>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</si>
  <si>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</si>
  <si>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</si>
  <si>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</si>
  <si>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</si>
  <si>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</si>
  <si>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</si>
  <si>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</si>
  <si>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</si>
  <si>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</si>
  <si>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</si>
  <si>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</si>
  <si>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</si>
  <si>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</si>
  <si>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</si>
  <si>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</si>
  <si>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</si>
  <si>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</si>
  <si>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</si>
  <si>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</si>
  <si>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</si>
  <si>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</si>
  <si>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</si>
  <si>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</si>
  <si>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</si>
  <si>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</si>
  <si>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</si>
  <si>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</si>
  <si>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</si>
  <si>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</si>
  <si>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</si>
  <si>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</si>
  <si>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</si>
  <si>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</si>
  <si>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</si>
  <si>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</si>
  <si>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</si>
  <si>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</si>
  <si>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</si>
  <si>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</si>
  <si>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</si>
  <si>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</si>
  <si>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</si>
  <si>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</si>
  <si>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</si>
  <si>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</si>
  <si>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</si>
  <si>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</si>
  <si>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</si>
  <si>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</si>
  <si>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</si>
  <si>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</si>
  <si>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</si>
  <si>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</si>
  <si>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</si>
  <si>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</si>
  <si>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</si>
  <si>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</si>
  <si>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</si>
  <si>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</si>
  <si>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</si>
  <si>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</si>
  <si>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</si>
  <si>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</si>
  <si>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</si>
  <si>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</si>
  <si>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</si>
  <si>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</si>
  <si>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</si>
  <si>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</si>
  <si>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</si>
  <si>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</si>
  <si>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</si>
  <si>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</si>
  <si>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</si>
  <si>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</si>
  <si>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</si>
  <si>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</si>
  <si>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</si>
  <si>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</si>
  <si>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</si>
  <si>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</si>
  <si>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</si>
  <si>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</si>
  <si>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</si>
  <si>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</si>
  <si>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</si>
  <si>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</si>
  <si>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</si>
  <si>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</si>
  <si>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</si>
  <si>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</si>
  <si>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</si>
  <si>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</si>
  <si>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</si>
  <si>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</si>
  <si>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</si>
  <si>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</si>
  <si>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</si>
  <si>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</si>
  <si>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</si>
  <si>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</si>
  <si>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</si>
  <si>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</si>
  <si>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</si>
  <si>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</si>
  <si>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</si>
  <si>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</si>
  <si>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</si>
  <si>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</si>
  <si>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</si>
  <si>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</si>
  <si>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</si>
  <si>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</si>
  <si>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</si>
  <si>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</si>
  <si>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</si>
  <si>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</si>
  <si>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</si>
  <si>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</si>
  <si>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</si>
  <si>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</si>
  <si>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</si>
  <si>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</si>
  <si>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</si>
  <si>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</si>
  <si>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</si>
  <si>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</si>
  <si>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</si>
  <si>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</si>
  <si>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</si>
  <si>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</si>
  <si>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</si>
  <si>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</si>
  <si>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</si>
  <si>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</si>
  <si>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</si>
  <si>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</si>
  <si>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</si>
  <si>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</si>
  <si>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</si>
  <si>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</si>
  <si>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</si>
  <si>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</si>
  <si>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</si>
  <si>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</si>
  <si>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</si>
  <si>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</si>
  <si>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</si>
  <si>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</si>
  <si>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</si>
  <si>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</si>
  <si>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</si>
  <si>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</si>
  <si>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</si>
  <si>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</si>
  <si>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</si>
  <si>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</si>
  <si>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</si>
  <si>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</si>
  <si>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</si>
  <si>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</si>
  <si>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</si>
  <si>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</si>
  <si>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</si>
  <si>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</si>
  <si>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</si>
  <si>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</si>
  <si>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</si>
  <si>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</si>
  <si>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</si>
  <si>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</si>
  <si>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</si>
  <si>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</si>
  <si>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</si>
  <si>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</si>
  <si>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</si>
  <si>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</si>
  <si>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</si>
  <si>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</si>
  <si>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</si>
  <si>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</si>
  <si>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</si>
  <si>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</si>
  <si>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</si>
  <si>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</si>
  <si>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</si>
  <si>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</si>
  <si>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</si>
  <si>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</si>
  <si>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</si>
  <si>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</si>
  <si>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</si>
  <si>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</si>
  <si>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</si>
  <si>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</si>
  <si>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</si>
  <si>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</si>
  <si>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</si>
  <si>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</si>
  <si>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</si>
  <si>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</si>
  <si>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</si>
  <si>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</si>
  <si>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</si>
  <si>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</si>
  <si>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</si>
  <si>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</si>
  <si>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</si>
  <si>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</si>
  <si>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</si>
  <si>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</si>
  <si>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</si>
  <si>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</si>
  <si>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</si>
  <si>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</si>
  <si>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</si>
  <si>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</si>
  <si>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</si>
  <si>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</si>
  <si>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</si>
  <si>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</si>
  <si>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</si>
  <si>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</si>
  <si>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</si>
  <si>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</si>
  <si>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</si>
  <si>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</si>
  <si>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</si>
  <si>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</si>
  <si>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</si>
  <si>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</si>
  <si>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</si>
  <si>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</si>
  <si>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</si>
  <si>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</si>
  <si>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</si>
  <si>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</si>
  <si>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</si>
  <si>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</si>
  <si>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</si>
  <si>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</si>
  <si>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</si>
  <si>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</si>
  <si>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</si>
  <si>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</si>
  <si>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</si>
  <si>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</si>
  <si>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</si>
  <si>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</si>
  <si>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</si>
  <si>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</si>
  <si>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</si>
  <si>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</si>
  <si>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</si>
  <si>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</si>
  <si>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</si>
  <si>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</si>
  <si>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</si>
  <si>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</si>
  <si>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</si>
  <si>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</si>
  <si>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</si>
  <si>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</si>
  <si>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</si>
  <si>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</si>
  <si>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</si>
  <si>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</si>
  <si>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</si>
  <si>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</si>
  <si>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</si>
  <si>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</si>
  <si>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</si>
  <si>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</si>
  <si>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</si>
  <si>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</si>
  <si>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</si>
  <si>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</si>
  <si>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</si>
  <si>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</si>
  <si>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</si>
  <si>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</si>
  <si>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</si>
  <si>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</si>
  <si>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</si>
  <si>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</si>
  <si>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</si>
  <si>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</si>
  <si>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</si>
  <si>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</si>
  <si>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</si>
  <si>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</si>
  <si>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</si>
  <si>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</si>
  <si>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</si>
  <si>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</si>
  <si>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</si>
  <si>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</si>
  <si>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</si>
  <si>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</si>
  <si>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</si>
  <si>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</si>
  <si>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</si>
  <si>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</si>
  <si>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</si>
  <si>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</si>
  <si>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</si>
  <si>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</si>
  <si>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</si>
  <si>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</si>
  <si>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</si>
  <si>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</si>
  <si>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</si>
  <si>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</si>
  <si>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</si>
  <si>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</si>
  <si>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</si>
  <si>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</si>
  <si>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</si>
  <si>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</si>
  <si>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</si>
  <si>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</si>
  <si>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</si>
  <si>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</si>
  <si>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</si>
  <si>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</si>
  <si>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</si>
  <si>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</si>
  <si>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</si>
  <si>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</si>
  <si>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</si>
  <si>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</si>
  <si>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</si>
  <si>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</si>
  <si>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</si>
  <si>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</si>
  <si>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</si>
  <si>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</si>
  <si>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</si>
  <si>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</si>
  <si>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</si>
  <si>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</si>
  <si>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</si>
  <si>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</si>
  <si>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</si>
  <si>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</si>
  <si>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</si>
  <si>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</si>
  <si>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</si>
  <si>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</si>
  <si>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</si>
  <si>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</si>
  <si>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</si>
  <si>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</si>
  <si>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</si>
  <si>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</si>
  <si>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</si>
  <si>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</si>
  <si>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</si>
  <si>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</si>
  <si>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</si>
  <si>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</si>
  <si>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</si>
  <si>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</si>
  <si>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</si>
  <si>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</si>
  <si>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</si>
  <si>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</si>
  <si>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</si>
  <si>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</si>
  <si>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</si>
  <si>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</si>
  <si>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</si>
  <si>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</si>
  <si>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</si>
  <si>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</si>
  <si>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</si>
  <si>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</si>
  <si>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</si>
  <si>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</si>
  <si>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</si>
  <si>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</si>
  <si>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</si>
  <si>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</si>
  <si>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</si>
  <si>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</si>
  <si>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</si>
  <si>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</si>
  <si>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</si>
  <si>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</si>
  <si>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</si>
  <si>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</si>
  <si>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</si>
  <si>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</si>
  <si>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</si>
  <si>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</si>
  <si>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</si>
  <si>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</si>
  <si>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</si>
  <si>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</si>
  <si>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</si>
  <si>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</si>
  <si>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</si>
  <si>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</si>
  <si>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</si>
  <si>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</si>
  <si>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</si>
  <si>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</si>
  <si>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</si>
  <si>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</si>
  <si>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</si>
  <si>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</si>
  <si>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</si>
  <si>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</si>
  <si>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</si>
  <si>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</si>
  <si>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</si>
  <si>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</si>
  <si>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</si>
  <si>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</si>
  <si>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</si>
  <si>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</si>
  <si>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</si>
  <si>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</si>
  <si>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</si>
  <si>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</si>
  <si>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</si>
  <si>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</si>
  <si>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</si>
  <si>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</si>
  <si>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</si>
  <si>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</si>
  <si>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</si>
  <si>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</si>
  <si>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</si>
  <si>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</si>
  <si>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</si>
  <si>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</si>
  <si>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</si>
  <si>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</si>
  <si>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</si>
  <si>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</si>
  <si>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</si>
  <si>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</si>
  <si>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</si>
  <si>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</si>
  <si>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</si>
  <si>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</si>
  <si>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</si>
  <si>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</si>
  <si>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</si>
  <si>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</si>
  <si>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</si>
  <si>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</si>
  <si>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</si>
  <si>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</si>
  <si>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</si>
  <si>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</si>
  <si>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</si>
  <si>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</si>
  <si>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</si>
  <si>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</si>
  <si>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</si>
  <si>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</si>
  <si>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</si>
  <si>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</si>
  <si>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</si>
  <si>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</si>
  <si>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</si>
  <si>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</si>
  <si>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</si>
  <si>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</si>
  <si>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</si>
  <si>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</si>
  <si>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</si>
  <si>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</si>
  <si>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</si>
  <si>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</si>
  <si>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</si>
  <si>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</si>
  <si>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</si>
  <si>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</si>
  <si>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</si>
  <si>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</si>
  <si>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</si>
  <si>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</si>
  <si>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</si>
  <si>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</si>
  <si>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</si>
  <si>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</si>
  <si>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</si>
  <si>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</si>
  <si>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</si>
  <si>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</si>
  <si>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</si>
  <si>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</si>
  <si>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</si>
  <si>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</si>
  <si>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</si>
  <si>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</si>
  <si>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</si>
  <si>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</si>
  <si>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</si>
  <si>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</si>
  <si>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</si>
  <si>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</si>
  <si>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</si>
  <si>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</si>
  <si>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</si>
  <si>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</si>
  <si>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</si>
  <si>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</si>
  <si>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</si>
  <si>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</si>
  <si>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</si>
  <si>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</si>
  <si>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</si>
  <si>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</si>
  <si>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</si>
  <si>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</si>
  <si>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</si>
  <si>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</si>
  <si>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</si>
  <si>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</si>
  <si>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</si>
  <si>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</si>
  <si>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</si>
  <si>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</si>
  <si>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</si>
  <si>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</si>
  <si>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</si>
  <si>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</si>
  <si>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</si>
  <si>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</si>
  <si>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</si>
  <si>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</si>
  <si>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</si>
  <si>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</si>
  <si>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</si>
  <si>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</si>
  <si>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</si>
  <si>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</si>
  <si>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</si>
  <si>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</si>
  <si>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</si>
  <si>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</si>
  <si>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</si>
  <si>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</si>
  <si>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</si>
  <si>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</si>
  <si>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</si>
  <si>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</si>
  <si>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</si>
  <si>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</si>
  <si>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</si>
  <si>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</si>
  <si>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</si>
  <si>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</si>
  <si>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</si>
  <si>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</si>
  <si>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</si>
  <si>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</si>
  <si>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</si>
  <si>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</si>
  <si>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</si>
  <si>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</si>
  <si>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</si>
  <si>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</si>
  <si>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</si>
  <si>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</si>
  <si>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</si>
  <si>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</si>
  <si>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</si>
  <si>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</si>
  <si>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</si>
  <si>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</si>
  <si>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</si>
  <si>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</si>
  <si>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</si>
  <si>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</si>
  <si>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</si>
  <si>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</si>
  <si>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</si>
  <si>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</si>
  <si>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</si>
  <si>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</si>
  <si>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</si>
  <si>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</si>
  <si>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</si>
  <si>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</si>
  <si>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</si>
  <si>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</si>
  <si>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</si>
  <si>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</si>
  <si>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</si>
  <si>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</si>
  <si>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</si>
  <si>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</si>
  <si>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</si>
  <si>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</si>
  <si>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</si>
  <si>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</si>
  <si>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</si>
  <si>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</si>
  <si>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</si>
  <si>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</si>
  <si>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</si>
  <si>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</si>
  <si>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</si>
  <si>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</si>
  <si>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</si>
  <si>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</si>
  <si>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</si>
  <si>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</si>
  <si>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</si>
  <si>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</si>
  <si>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</si>
  <si>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</si>
  <si>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</si>
  <si>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</si>
  <si>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</si>
  <si>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</si>
  <si>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</si>
  <si>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</si>
  <si>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</si>
  <si>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</si>
  <si>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</si>
  <si>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</si>
  <si>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</si>
  <si>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</si>
  <si>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</si>
  <si>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</si>
  <si>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</si>
  <si>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</si>
  <si>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</si>
  <si>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</si>
  <si>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</si>
  <si>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</si>
  <si>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</si>
  <si>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</si>
  <si>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</si>
  <si>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</si>
  <si>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</si>
  <si>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</si>
  <si>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</si>
  <si>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</si>
  <si>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</si>
  <si>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</si>
  <si>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</si>
  <si>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</si>
  <si>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</si>
  <si>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</si>
  <si>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</si>
  <si>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</si>
  <si>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</si>
  <si>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</si>
  <si>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</si>
  <si>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</si>
  <si>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</si>
  <si>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</si>
  <si>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</si>
  <si>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</si>
  <si>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</si>
  <si>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</si>
  <si>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</si>
  <si>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</si>
  <si>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</si>
  <si>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</si>
  <si>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</si>
  <si>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</si>
  <si>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</si>
  <si>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</si>
  <si>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</si>
  <si>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</si>
  <si>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</si>
  <si>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</si>
  <si>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</si>
  <si>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</si>
  <si>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</si>
  <si>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</si>
  <si>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</si>
  <si>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</si>
  <si>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</si>
  <si>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</si>
  <si>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</si>
  <si>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</si>
  <si>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</si>
  <si>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</si>
  <si>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</si>
  <si>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</si>
  <si>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</si>
  <si>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</si>
  <si>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</si>
  <si>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</si>
  <si>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</si>
  <si>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</si>
  <si>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</si>
  <si>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</si>
  <si>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</si>
  <si>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</si>
  <si>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</si>
  <si>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</si>
  <si>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</si>
  <si>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</si>
  <si>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</si>
  <si>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</si>
  <si>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</si>
  <si>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</si>
  <si>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</si>
  <si>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</si>
  <si>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</si>
  <si>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</si>
  <si>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</si>
  <si>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</si>
  <si>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</si>
  <si>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</si>
  <si>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</si>
  <si>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</si>
  <si>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</si>
  <si>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</si>
  <si>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</si>
  <si>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</si>
  <si>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</si>
  <si>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</si>
  <si>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</si>
  <si>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</si>
  <si>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</si>
  <si>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</si>
  <si>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</si>
  <si>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</si>
  <si>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</si>
  <si>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</si>
  <si>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</si>
  <si>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</si>
  <si>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</si>
  <si>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</si>
  <si>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</si>
  <si>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</si>
  <si>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</si>
  <si>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</si>
  <si>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</si>
  <si>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</si>
  <si>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</si>
  <si>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</si>
  <si>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</si>
  <si>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</si>
  <si>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</si>
  <si>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</si>
  <si>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</si>
  <si>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</si>
  <si>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</si>
  <si>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</si>
  <si>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</si>
  <si>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</si>
  <si>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</si>
  <si>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</si>
  <si>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</si>
  <si>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</si>
  <si>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</si>
  <si>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</si>
  <si>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</si>
  <si>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</si>
  <si>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</si>
  <si>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</si>
  <si>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</si>
  <si>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</si>
  <si>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</si>
  <si>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</si>
  <si>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</si>
  <si>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</si>
  <si>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</si>
  <si>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</si>
  <si>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</si>
  <si>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</si>
  <si>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</si>
  <si>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</si>
  <si>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</si>
  <si>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</si>
  <si>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</si>
  <si>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</si>
  <si>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</si>
  <si>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</si>
  <si>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</si>
  <si>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</si>
  <si>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</si>
  <si>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</si>
  <si>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</si>
  <si>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</si>
  <si>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</si>
  <si>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</si>
  <si>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</si>
  <si>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</si>
  <si>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</si>
  <si>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</si>
  <si>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</si>
  <si>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</si>
  <si>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</si>
  <si>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</si>
  <si>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</si>
  <si>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</si>
  <si>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</si>
  <si>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</si>
  <si>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</si>
  <si>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</si>
  <si>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</si>
  <si>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</si>
  <si>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</si>
  <si>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</si>
  <si>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</si>
  <si>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</si>
  <si>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</si>
  <si>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</si>
  <si>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</si>
  <si>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</si>
  <si>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</si>
  <si>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</si>
  <si>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</si>
  <si>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</si>
  <si>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</si>
  <si>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</si>
  <si>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</si>
  <si>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</si>
  <si>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</si>
  <si>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</si>
  <si>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</si>
  <si>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</si>
  <si>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</si>
  <si>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</si>
  <si>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</si>
  <si>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</si>
  <si>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</si>
  <si>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</si>
  <si>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</si>
  <si>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</si>
  <si>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</si>
  <si>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</si>
  <si>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</si>
  <si>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</si>
  <si>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</si>
  <si>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</si>
  <si>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</si>
  <si>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</si>
  <si>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</si>
  <si>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</si>
  <si>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</si>
  <si>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</si>
  <si>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</si>
  <si>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</si>
  <si>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</si>
  <si>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</si>
  <si>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</si>
  <si>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</si>
  <si>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</si>
  <si>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</si>
  <si>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</si>
  <si>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</si>
  <si>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</si>
  <si>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</si>
  <si>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</si>
  <si>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</si>
  <si>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</si>
  <si>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</si>
  <si>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</si>
  <si>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</si>
  <si>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</si>
  <si>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</si>
  <si>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</si>
  <si>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</si>
  <si>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</si>
  <si>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</si>
  <si>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</si>
  <si>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</si>
  <si>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</si>
  <si>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</si>
  <si>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</si>
  <si>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</si>
  <si>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</si>
  <si>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</si>
  <si>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</si>
  <si>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</si>
  <si>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</si>
  <si>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</si>
  <si>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</si>
  <si>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</si>
  <si>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</si>
  <si>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</si>
  <si>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</si>
  <si>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</si>
  <si>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</si>
  <si>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</si>
  <si>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</si>
  <si>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</si>
  <si>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</si>
  <si>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</si>
  <si>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</si>
  <si>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</si>
  <si>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</si>
  <si>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</si>
  <si>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</si>
  <si>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</si>
  <si>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</si>
  <si>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</si>
  <si>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</si>
  <si>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</si>
  <si>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</si>
  <si>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</si>
  <si>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</si>
  <si>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</si>
  <si>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</si>
  <si>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</si>
  <si>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</si>
  <si>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</si>
  <si>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</si>
  <si>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</si>
  <si>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</si>
  <si>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</si>
  <si>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</si>
  <si>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</si>
  <si>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</si>
  <si>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</si>
  <si>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</si>
  <si>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</si>
  <si>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</si>
  <si>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</si>
  <si>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</si>
  <si>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</si>
  <si>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</si>
  <si>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</si>
  <si>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</si>
  <si>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</si>
  <si>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</si>
  <si>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</si>
  <si>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</si>
  <si>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</si>
  <si>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</si>
  <si>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</si>
  <si>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</si>
  <si>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</si>
  <si>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</si>
  <si>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</si>
  <si>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</si>
  <si>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</si>
  <si>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</si>
  <si>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</si>
  <si>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</si>
  <si>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</si>
  <si>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</si>
  <si>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</si>
  <si>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</si>
  <si>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</si>
  <si>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</si>
  <si>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</si>
  <si>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</si>
  <si>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</si>
  <si>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</si>
  <si>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</si>
  <si>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</si>
  <si>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</si>
  <si>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</si>
  <si>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</si>
  <si>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</si>
  <si>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</si>
  <si>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</si>
  <si>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</si>
  <si>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</si>
  <si>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</si>
  <si>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</si>
  <si>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</si>
  <si>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</si>
  <si>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</si>
  <si>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</si>
  <si>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</si>
  <si>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</si>
  <si>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</si>
  <si>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</si>
  <si>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</si>
  <si>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</si>
  <si>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</si>
  <si>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</si>
  <si>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</si>
  <si>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</si>
  <si>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</si>
  <si>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</si>
  <si>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</si>
  <si>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</si>
  <si>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</si>
  <si>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</si>
  <si>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</si>
  <si>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</si>
  <si>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</si>
  <si>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</si>
  <si>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</si>
  <si>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</si>
  <si>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</si>
  <si>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</si>
  <si>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</si>
  <si>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</si>
  <si>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</si>
  <si>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</si>
  <si>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</si>
  <si>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</si>
  <si>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</si>
  <si>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</si>
  <si>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</si>
  <si>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</si>
  <si>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</si>
  <si>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</si>
  <si>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</si>
  <si>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</si>
  <si>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</si>
  <si>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</si>
  <si>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</si>
  <si>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</si>
  <si>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</si>
  <si>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</si>
  <si>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</si>
  <si>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</si>
  <si>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</si>
  <si>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</si>
  <si>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</si>
  <si>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</si>
  <si>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</si>
  <si>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</si>
  <si>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</si>
  <si>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</si>
  <si>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</si>
  <si>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</si>
  <si>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</si>
  <si>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</si>
  <si>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</si>
  <si>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</si>
  <si>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</si>
  <si>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</si>
  <si>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</si>
  <si>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</si>
  <si>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</si>
  <si>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</si>
  <si>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</si>
  <si>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</si>
  <si>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</si>
  <si>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</si>
  <si>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</si>
  <si>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</si>
  <si>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</si>
  <si>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</si>
  <si>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</si>
  <si>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</si>
  <si>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</si>
  <si>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</si>
  <si>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</si>
  <si>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</si>
  <si>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</si>
  <si>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</si>
  <si>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</si>
  <si>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</si>
  <si>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</si>
  <si>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</si>
  <si>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</si>
  <si>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</si>
  <si>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</si>
  <si>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</si>
  <si>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</si>
  <si>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</si>
  <si>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</si>
  <si>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</si>
  <si>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</si>
  <si>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</si>
  <si>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</si>
  <si>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</si>
  <si>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</si>
  <si>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</si>
  <si>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</si>
  <si>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</si>
  <si>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</si>
  <si>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</si>
  <si>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</si>
  <si>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</si>
  <si>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</si>
  <si>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</si>
  <si>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</si>
  <si>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</si>
  <si>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</si>
  <si>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</si>
  <si>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</si>
  <si>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</si>
  <si>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</si>
  <si>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</si>
  <si>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</si>
  <si>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</si>
  <si>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</si>
  <si>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</si>
  <si>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</si>
  <si>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</si>
  <si>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</si>
  <si>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</si>
  <si>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</si>
  <si>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</si>
  <si>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</si>
  <si>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</si>
  <si>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</si>
  <si>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</si>
  <si>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</si>
  <si>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</si>
  <si>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</si>
  <si>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</si>
  <si>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</si>
  <si>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</si>
  <si>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</si>
  <si>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</si>
  <si>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</si>
  <si>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</si>
  <si>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</si>
  <si>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</si>
  <si>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</si>
  <si>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</si>
  <si>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</si>
  <si>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</si>
  <si>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</si>
  <si>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</si>
  <si>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</si>
  <si>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</si>
  <si>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</si>
  <si>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</si>
  <si>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</si>
  <si>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</si>
  <si>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</si>
  <si>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</si>
  <si>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</si>
  <si>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</si>
  <si>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</si>
  <si>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</si>
  <si>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</si>
  <si>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</si>
  <si>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</si>
  <si>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</si>
  <si>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</si>
  <si>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</si>
  <si>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</si>
  <si>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</si>
  <si>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</si>
  <si>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</si>
  <si>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</si>
  <si>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</si>
  <si>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</si>
  <si>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</si>
  <si>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</si>
  <si>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</si>
  <si>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</si>
  <si>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</si>
  <si>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</si>
  <si>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</si>
  <si>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</si>
  <si>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</si>
  <si>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</si>
  <si>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</si>
  <si>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</si>
  <si>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</si>
  <si>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</si>
  <si>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</si>
  <si>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</si>
  <si>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</si>
  <si>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</si>
  <si>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</si>
  <si>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</si>
  <si>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</si>
  <si>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</si>
  <si>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</si>
  <si>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</si>
  <si>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</si>
  <si>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</si>
  <si>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</si>
  <si>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</si>
  <si>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</si>
  <si>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</si>
  <si>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</si>
  <si>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</si>
  <si>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</si>
  <si>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</si>
  <si>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</si>
  <si>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</si>
  <si>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</si>
  <si>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</si>
  <si>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</si>
  <si>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</si>
  <si>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</si>
  <si>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</si>
  <si>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</si>
  <si>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</si>
  <si>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</si>
  <si>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</si>
  <si>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</si>
  <si>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</si>
  <si>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</si>
  <si>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</si>
  <si>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</si>
  <si>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</si>
  <si>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</si>
  <si>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</si>
  <si>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</si>
  <si>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</si>
  <si>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</si>
  <si>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</si>
  <si>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</si>
  <si>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</si>
  <si>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</si>
  <si>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</si>
  <si>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</si>
  <si>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</si>
  <si>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</si>
  <si>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</si>
  <si>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</si>
  <si>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</si>
  <si>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</si>
  <si>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</si>
  <si>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</si>
  <si>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</si>
  <si>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</si>
  <si>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</si>
  <si>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</si>
  <si>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</si>
  <si>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</si>
  <si>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</si>
  <si>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</si>
  <si>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</si>
  <si>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</si>
  <si>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</si>
  <si>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</si>
  <si>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</si>
  <si>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</si>
  <si>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</si>
  <si>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</si>
  <si>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</si>
  <si>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</si>
  <si>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</si>
  <si>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</si>
  <si>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</si>
  <si>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</si>
  <si>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</si>
  <si>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</si>
  <si>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</si>
  <si>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</si>
  <si>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</si>
  <si>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</si>
  <si>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</si>
  <si>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</si>
  <si>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</si>
  <si>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</si>
  <si>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</si>
  <si>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</si>
  <si>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</si>
  <si>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</si>
  <si>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</si>
  <si>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</si>
  <si>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</si>
  <si>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</si>
  <si>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</si>
  <si>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</si>
  <si>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</si>
  <si>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</si>
  <si>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</si>
  <si>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</si>
  <si>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</si>
  <si>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</si>
  <si>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</si>
  <si>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</si>
  <si>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</si>
  <si>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</si>
  <si>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</si>
  <si>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</si>
  <si>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</si>
  <si>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</si>
  <si>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</si>
  <si>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</si>
  <si>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</si>
  <si>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</si>
  <si>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</si>
  <si>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</si>
  <si>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</si>
  <si>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</si>
  <si>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</si>
  <si>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</si>
  <si>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</si>
  <si>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</si>
  <si>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</si>
  <si>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</si>
  <si>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</si>
  <si>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</si>
  <si>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</si>
  <si>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</si>
  <si>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</si>
  <si>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</si>
  <si>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</si>
  <si>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</si>
  <si>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</si>
  <si>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</si>
  <si>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</si>
  <si>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</si>
  <si>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</si>
  <si>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</si>
  <si>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</si>
  <si>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</si>
  <si>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</si>
  <si>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</si>
  <si>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</si>
  <si>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</si>
  <si>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</si>
  <si>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</si>
  <si>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</si>
  <si>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</si>
  <si>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</si>
  <si>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</si>
  <si>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</si>
  <si>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</si>
  <si>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</si>
  <si>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</si>
  <si>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</si>
  <si>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</si>
  <si>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</si>
  <si>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</si>
  <si>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</si>
  <si>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</si>
  <si>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</si>
  <si>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</si>
  <si>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</si>
  <si>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</si>
  <si>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</si>
  <si>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</si>
  <si>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</si>
  <si>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</si>
  <si>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</si>
  <si>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</si>
  <si>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</si>
  <si>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</si>
  <si>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</si>
  <si>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</si>
  <si>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</si>
  <si>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</si>
  <si>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</si>
  <si>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</si>
  <si>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</si>
  <si>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</si>
  <si>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</si>
  <si>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</si>
  <si>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</si>
  <si>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</si>
  <si>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</si>
  <si>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</si>
  <si>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</si>
  <si>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</si>
  <si>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</si>
  <si>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</si>
  <si>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</si>
  <si>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</si>
  <si>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</si>
  <si>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</si>
  <si>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</si>
  <si>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</si>
  <si>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</si>
  <si>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</si>
  <si>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</si>
  <si>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</si>
  <si>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</si>
  <si>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</si>
  <si>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</si>
  <si>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</si>
  <si>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</si>
  <si>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</si>
  <si>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</si>
  <si>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</si>
  <si>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</si>
  <si>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</si>
  <si>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</si>
  <si>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</si>
  <si>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</si>
  <si>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</si>
  <si>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</si>
  <si>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</si>
  <si>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</si>
  <si>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</si>
  <si>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</si>
  <si>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</si>
  <si>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</si>
  <si>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</si>
  <si>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</si>
  <si>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</si>
  <si>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</si>
  <si>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</si>
  <si>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</si>
  <si>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</si>
  <si>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</si>
  <si>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</si>
  <si>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</si>
  <si>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</si>
  <si>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</si>
  <si>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</si>
  <si>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</si>
  <si>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</si>
  <si>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</si>
  <si>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</si>
  <si>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</si>
  <si>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</si>
  <si>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</si>
  <si>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</si>
  <si>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</si>
  <si>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</si>
  <si>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</si>
  <si>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</si>
  <si>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</si>
  <si>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</si>
  <si>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</si>
  <si>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</si>
  <si>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</si>
  <si>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</si>
  <si>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</si>
  <si>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</si>
  <si>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</si>
  <si>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</si>
  <si>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</si>
  <si>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</si>
  <si>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</si>
  <si>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</si>
  <si>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</si>
  <si>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</si>
  <si>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</si>
  <si>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</si>
  <si>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</si>
  <si>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</si>
  <si>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</si>
  <si>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</si>
  <si>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</si>
  <si>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</si>
  <si>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</si>
  <si>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</si>
  <si>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</si>
  <si>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</si>
  <si>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</si>
  <si>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</si>
  <si>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</si>
  <si>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</si>
  <si>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</si>
  <si>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</si>
  <si>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</si>
  <si>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</si>
  <si>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</si>
  <si>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</si>
  <si>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</si>
  <si>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</si>
  <si>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</si>
  <si>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</si>
  <si>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</si>
  <si>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</si>
  <si>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</si>
  <si>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</si>
  <si>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</si>
  <si>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</si>
  <si>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</si>
  <si>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</si>
  <si>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</si>
  <si>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</si>
  <si>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</si>
  <si>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</si>
  <si>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</si>
  <si>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</si>
  <si>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</si>
  <si>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</si>
  <si>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</si>
  <si>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</si>
  <si>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</si>
  <si>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</si>
  <si>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</si>
  <si>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</si>
  <si>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</si>
  <si>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</si>
  <si>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</si>
  <si>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</si>
  <si>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</si>
  <si>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</si>
  <si>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</si>
  <si>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</si>
  <si>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</si>
  <si>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</si>
  <si>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</si>
  <si>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</si>
  <si>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</si>
  <si>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</si>
  <si>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</si>
  <si>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</si>
  <si>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</si>
  <si>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</si>
  <si>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</si>
  <si>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</si>
  <si>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</si>
  <si>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</si>
  <si>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</si>
  <si>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</si>
  <si>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</si>
  <si>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</si>
  <si>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</si>
  <si>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</si>
  <si>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</si>
  <si>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</si>
  <si>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</si>
  <si>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</si>
  <si>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</si>
  <si>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</si>
  <si>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</si>
  <si>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</si>
  <si>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</si>
  <si>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</si>
  <si>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</si>
  <si>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</si>
  <si>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</si>
  <si>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</si>
  <si>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</si>
  <si>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</si>
  <si>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</si>
  <si>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</si>
  <si>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</si>
  <si>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</si>
  <si>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</si>
  <si>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</si>
  <si>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</si>
  <si>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</si>
  <si>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</si>
  <si>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</si>
  <si>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</si>
  <si>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</si>
  <si>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</si>
  <si>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</si>
  <si>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</si>
  <si>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</si>
  <si>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</si>
  <si>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</si>
  <si>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</si>
  <si>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</si>
  <si>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</si>
  <si>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</si>
  <si>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</si>
  <si>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</si>
  <si>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</si>
  <si>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</si>
  <si>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</si>
  <si>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</si>
  <si>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</si>
  <si>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</si>
  <si>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</si>
  <si>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</si>
  <si>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</si>
  <si>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</si>
  <si>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</si>
  <si>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</si>
  <si>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</si>
  <si>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</si>
  <si>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</si>
  <si>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</si>
  <si>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</si>
  <si>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</si>
  <si>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</si>
  <si>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</si>
  <si>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</si>
  <si>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</si>
  <si>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</si>
  <si>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</si>
  <si>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</si>
  <si>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</si>
  <si>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</si>
  <si>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</si>
  <si>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</si>
  <si>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</si>
  <si>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</si>
  <si>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</si>
  <si>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</si>
  <si>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</si>
  <si>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</si>
  <si>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</si>
  <si>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</si>
  <si>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</si>
  <si>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</si>
  <si>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</si>
  <si>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</si>
  <si>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</si>
  <si>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</si>
  <si>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</si>
  <si>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</si>
  <si>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</si>
  <si>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</si>
  <si>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</si>
  <si>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</si>
  <si>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</si>
  <si>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</si>
  <si>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</si>
  <si>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</si>
  <si>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</si>
  <si>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</si>
  <si>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</si>
  <si>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</si>
  <si>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</si>
  <si>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</si>
  <si>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</si>
  <si>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</si>
  <si>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</si>
  <si>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</si>
  <si>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</si>
  <si>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</si>
  <si>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</si>
  <si>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</si>
  <si>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</si>
  <si>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</si>
  <si>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</si>
  <si>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</si>
  <si>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</si>
  <si>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</si>
  <si>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</si>
  <si>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</si>
  <si>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</si>
  <si>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</si>
  <si>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</si>
  <si>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</si>
  <si>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</si>
  <si>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</si>
  <si>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</si>
  <si>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</si>
  <si>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</si>
  <si>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</si>
  <si>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</si>
  <si>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</si>
  <si>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</si>
  <si>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</si>
  <si>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</si>
  <si>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</si>
  <si>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</si>
  <si>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</si>
  <si>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</si>
  <si>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</si>
  <si>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</si>
  <si>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</si>
  <si>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</si>
  <si>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</si>
  <si>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</si>
  <si>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</si>
  <si>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</si>
  <si>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</si>
  <si>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</si>
  <si>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</si>
  <si>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</si>
  <si>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</si>
  <si>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</si>
  <si>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</si>
  <si>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</si>
  <si>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</si>
  <si>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</si>
  <si>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</si>
  <si>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</si>
  <si>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</si>
  <si>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</si>
  <si>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</si>
  <si>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</si>
  <si>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</si>
  <si>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</si>
  <si>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</si>
  <si>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</si>
  <si>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</si>
  <si>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</si>
  <si>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</si>
  <si>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</si>
  <si>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</si>
  <si>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</si>
  <si>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</si>
  <si>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</si>
  <si>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</si>
  <si>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</si>
  <si>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</si>
  <si>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</si>
  <si>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</si>
  <si>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</si>
  <si>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</si>
  <si>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</si>
  <si>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</si>
  <si>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</si>
  <si>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</si>
  <si>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</si>
  <si>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</si>
  <si>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</si>
  <si>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</si>
  <si>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</si>
  <si>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</si>
  <si>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</si>
  <si>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</si>
  <si>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</si>
  <si>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</si>
  <si>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</si>
  <si>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</si>
  <si>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</si>
  <si>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</si>
  <si>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</si>
  <si>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</si>
  <si>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</si>
  <si>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</si>
  <si>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</si>
  <si>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</si>
  <si>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</si>
  <si>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</si>
  <si>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</si>
  <si>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</si>
  <si>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</si>
  <si>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</si>
  <si>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</si>
  <si>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</si>
  <si>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</si>
  <si>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</si>
  <si>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</si>
  <si>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</si>
  <si>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</si>
  <si>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</si>
  <si>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</si>
  <si>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</si>
  <si>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</si>
  <si>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</si>
  <si>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</si>
  <si>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</si>
  <si>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</si>
  <si>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</si>
  <si>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</si>
  <si>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</si>
  <si>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</si>
  <si>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</si>
  <si>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</si>
  <si>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</si>
  <si>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</si>
  <si>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</si>
  <si>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</si>
  <si>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</si>
  <si>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</si>
  <si>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</si>
  <si>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</si>
  <si>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</si>
  <si>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</si>
  <si>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</si>
  <si>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</si>
  <si>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</si>
  <si>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</si>
  <si>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</si>
  <si>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</si>
  <si>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</si>
  <si>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</si>
  <si>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</si>
  <si>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</si>
  <si>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</si>
  <si>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</si>
  <si>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</si>
  <si>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</si>
  <si>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</si>
  <si>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</si>
  <si>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</si>
  <si>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</si>
  <si>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</si>
  <si>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</si>
  <si>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</si>
  <si>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</si>
  <si>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</si>
  <si>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</si>
  <si>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</si>
  <si>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</si>
  <si>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</si>
  <si>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</si>
  <si>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</si>
  <si>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</si>
  <si>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</si>
  <si>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</si>
  <si>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</si>
  <si>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</si>
  <si>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</si>
  <si>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</si>
  <si>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</si>
  <si>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</si>
  <si>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</si>
  <si>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</si>
  <si>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</si>
  <si>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</si>
  <si>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</si>
  <si>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</si>
  <si>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</si>
  <si>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</si>
  <si>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</si>
  <si>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</si>
  <si>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</si>
  <si>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</si>
  <si>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</si>
  <si>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</si>
  <si>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</si>
  <si>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</si>
  <si>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</si>
  <si>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</si>
  <si>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</si>
  <si>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</si>
  <si>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</si>
  <si>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</si>
  <si>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</si>
  <si>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</si>
  <si>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</si>
  <si>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</si>
  <si>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</si>
  <si>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</si>
  <si>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</si>
  <si>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</si>
  <si>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</si>
  <si>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</si>
  <si>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</si>
  <si>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</si>
  <si>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</si>
  <si>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</si>
  <si>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</si>
  <si>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</si>
  <si>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</si>
  <si>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</si>
  <si>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</si>
  <si>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</si>
  <si>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</si>
  <si>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</si>
  <si>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</si>
  <si>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</si>
  <si>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</si>
  <si>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</si>
  <si>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</si>
  <si>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</si>
  <si>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</si>
  <si>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</si>
  <si>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</si>
  <si>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</si>
  <si>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</si>
  <si>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</si>
  <si>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</si>
  <si>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</si>
  <si>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</si>
  <si>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</si>
  <si>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</si>
  <si>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</si>
  <si>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</si>
  <si>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</si>
  <si>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</si>
  <si>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</si>
  <si>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</si>
  <si>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</si>
  <si>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</si>
  <si>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</si>
  <si>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</si>
  <si>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</si>
  <si>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</si>
  <si>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</si>
  <si>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</si>
  <si>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</si>
  <si>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</si>
  <si>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</si>
  <si>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</si>
  <si>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</si>
  <si>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</si>
  <si>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</si>
  <si>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</si>
  <si>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</si>
  <si>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</si>
  <si>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</si>
  <si>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</si>
  <si>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</si>
  <si>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</si>
  <si>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</si>
  <si>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</si>
  <si>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</si>
  <si>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</si>
  <si>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</si>
  <si>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</si>
  <si>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</si>
  <si>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</si>
  <si>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</si>
  <si>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</si>
  <si>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</si>
  <si>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</si>
  <si>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</si>
  <si>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</si>
  <si>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</si>
  <si>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</si>
  <si>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</si>
  <si>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</si>
  <si>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</si>
  <si>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</si>
  <si>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</si>
  <si>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</si>
  <si>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</si>
  <si>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</si>
  <si>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</si>
  <si>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</si>
  <si>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</si>
  <si>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</si>
  <si>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</si>
  <si>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</si>
  <si>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</si>
  <si>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</si>
  <si>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</si>
  <si>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</si>
  <si>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</si>
  <si>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</si>
  <si>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</si>
  <si>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</si>
  <si>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</si>
  <si>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</si>
  <si>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</si>
  <si>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</si>
  <si>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</si>
  <si>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</si>
  <si>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</si>
  <si>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</si>
  <si>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</si>
  <si>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</si>
  <si>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</si>
  <si>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</si>
  <si>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</si>
  <si>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</si>
  <si>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</si>
  <si>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</si>
  <si>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</si>
  <si>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</si>
  <si>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</si>
  <si>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</si>
  <si>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</si>
  <si>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</si>
  <si>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</si>
  <si>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</si>
  <si>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</si>
  <si>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</si>
  <si>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</si>
  <si>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</si>
  <si>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</si>
  <si>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</si>
  <si>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</si>
  <si>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</si>
  <si>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</si>
  <si>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</si>
  <si>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</si>
  <si>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</si>
  <si>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</si>
  <si>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</si>
  <si>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</si>
  <si>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</si>
  <si>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</si>
  <si>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</si>
  <si>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</si>
  <si>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</si>
  <si>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</si>
  <si>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</si>
  <si>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</si>
  <si>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</si>
  <si>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</si>
  <si>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</si>
  <si>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</si>
  <si>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</si>
  <si>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</si>
  <si>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</si>
  <si>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</si>
  <si>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</si>
  <si>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</si>
  <si>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</si>
  <si>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</si>
  <si>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</si>
  <si>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</si>
  <si>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</si>
  <si>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</si>
  <si>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</si>
  <si>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</si>
  <si>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</si>
  <si>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</si>
  <si>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</si>
  <si>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</si>
  <si>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</si>
  <si>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</si>
  <si>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</si>
  <si>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</si>
  <si>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</si>
  <si>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</si>
  <si>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</si>
  <si>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</si>
  <si>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</si>
  <si>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</si>
  <si>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</si>
  <si>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</si>
  <si>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</si>
  <si>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</si>
  <si>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</si>
  <si>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</si>
  <si>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</si>
  <si>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</si>
  <si>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</si>
  <si>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</si>
  <si>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</si>
  <si>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</si>
  <si>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</si>
  <si>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</si>
  <si>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</si>
  <si>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</si>
  <si>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</si>
  <si>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</si>
  <si>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</si>
  <si>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</si>
  <si>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</si>
  <si>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</si>
  <si>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</si>
  <si>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</si>
  <si>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</si>
  <si>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</si>
  <si>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</si>
  <si>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</si>
  <si>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</si>
  <si>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</si>
  <si>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</si>
  <si>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</si>
  <si>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</si>
  <si>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</si>
  <si>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</si>
  <si>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</si>
  <si>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</si>
  <si>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</si>
  <si>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</si>
  <si>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</si>
  <si>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</si>
  <si>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</si>
  <si>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</si>
  <si>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</si>
  <si>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</si>
  <si>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</si>
  <si>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</si>
  <si>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</si>
  <si>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</si>
  <si>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</si>
  <si>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</si>
  <si>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</si>
  <si>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</si>
  <si>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</si>
  <si>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</si>
  <si>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</si>
  <si>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</si>
  <si>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</si>
  <si>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</si>
  <si>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</si>
  <si>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</si>
  <si>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</si>
  <si>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</si>
  <si>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</si>
  <si>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</si>
  <si>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</si>
  <si>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</si>
  <si>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</si>
  <si>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</si>
  <si>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</si>
  <si>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</si>
  <si>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</si>
  <si>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</si>
  <si>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</si>
  <si>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</si>
  <si>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</si>
  <si>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</si>
  <si>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</si>
  <si>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</si>
  <si>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</si>
  <si>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</si>
  <si>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</si>
  <si>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</si>
  <si>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</si>
  <si>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</si>
  <si>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</si>
  <si>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</si>
  <si>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</si>
  <si>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</si>
  <si>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</si>
  <si>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</si>
  <si>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</si>
  <si>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</si>
  <si>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</si>
  <si>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</si>
  <si>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</si>
  <si>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</si>
  <si>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</si>
  <si>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</si>
  <si>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</si>
  <si>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</si>
  <si>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</si>
  <si>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</si>
  <si>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</si>
  <si>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</si>
  <si>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</si>
  <si>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</si>
  <si>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</si>
  <si>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</si>
  <si>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</si>
  <si>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</si>
  <si>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</si>
  <si>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</si>
  <si>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</si>
  <si>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</si>
  <si>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</si>
  <si>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</si>
  <si>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</si>
  <si>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</si>
  <si>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</si>
  <si>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</si>
  <si>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</si>
  <si>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</si>
  <si>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</si>
  <si>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</si>
  <si>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</si>
  <si>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</si>
  <si>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</si>
  <si>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</si>
  <si>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</si>
  <si>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</si>
  <si>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</si>
  <si>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</si>
  <si>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</si>
  <si>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</si>
  <si>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</si>
  <si>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</si>
  <si>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</si>
  <si>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</si>
  <si>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</si>
  <si>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</si>
  <si>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</si>
  <si>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</si>
  <si>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</si>
  <si>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</si>
  <si>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</si>
  <si>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</si>
  <si>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</si>
  <si>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</si>
  <si>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</si>
  <si>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</si>
  <si>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</si>
  <si>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</si>
  <si>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</si>
  <si>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</si>
  <si>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</si>
  <si>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</si>
  <si>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</si>
  <si>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</si>
  <si>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</si>
  <si>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</si>
  <si>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</si>
  <si>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</si>
  <si>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</si>
  <si>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</si>
  <si>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</si>
  <si>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</si>
  <si>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</si>
  <si>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</si>
  <si>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</si>
  <si>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</si>
  <si>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</si>
  <si>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</si>
  <si>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</si>
  <si>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</si>
  <si>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</si>
  <si>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</si>
  <si>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</si>
  <si>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</si>
  <si>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</si>
  <si>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</si>
  <si>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</si>
  <si>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</si>
  <si>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</si>
  <si>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</si>
  <si>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</si>
  <si>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</si>
  <si>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</si>
  <si>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</si>
  <si>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</si>
  <si>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</si>
  <si>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</si>
  <si>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</si>
  <si>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</si>
  <si>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</si>
  <si>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</si>
  <si>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</si>
  <si>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</si>
  <si>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</si>
  <si>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</si>
  <si>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</si>
  <si>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</si>
  <si>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</si>
  <si>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</si>
  <si>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</si>
  <si>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</si>
  <si>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</si>
  <si>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</si>
  <si>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</si>
  <si>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</si>
  <si>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</si>
  <si>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</si>
  <si>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</si>
  <si>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</si>
  <si>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</si>
  <si>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</si>
  <si>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</si>
  <si>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</si>
  <si>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</si>
  <si>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</si>
  <si>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</si>
  <si>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</si>
  <si>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</si>
  <si>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</si>
  <si>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</si>
  <si>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</si>
  <si>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</si>
  <si>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</si>
  <si>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</si>
  <si>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</si>
  <si>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</si>
  <si>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</si>
  <si>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</si>
  <si>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</si>
  <si>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</si>
  <si>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</si>
  <si>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</si>
  <si>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</si>
  <si>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</si>
  <si>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</si>
  <si>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</si>
  <si>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</si>
  <si>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</si>
  <si>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</si>
  <si>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</si>
  <si>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</si>
  <si>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</si>
  <si>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</si>
  <si>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</si>
  <si>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</si>
  <si>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</si>
  <si>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</si>
  <si>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</si>
  <si>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</si>
  <si>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</si>
  <si>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</si>
  <si>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</si>
  <si>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</si>
  <si>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</si>
  <si>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</si>
  <si>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</si>
  <si>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</si>
  <si>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</si>
  <si>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</si>
  <si>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</si>
  <si>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</si>
  <si>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</si>
  <si>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</si>
  <si>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</si>
  <si>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</si>
  <si>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</si>
  <si>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</si>
  <si>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</si>
  <si>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</si>
  <si>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</si>
  <si>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</si>
  <si>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</si>
  <si>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</si>
  <si>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</si>
  <si>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</si>
  <si>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</si>
  <si>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</si>
  <si>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</si>
  <si>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</si>
  <si>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</si>
  <si>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</si>
  <si>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</si>
  <si>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</si>
  <si>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</si>
  <si>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</si>
  <si>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</si>
  <si>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</si>
  <si>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</si>
  <si>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</si>
  <si>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</si>
  <si>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</si>
  <si>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</si>
  <si>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</si>
  <si>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</si>
  <si>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</si>
  <si>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</si>
  <si>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</si>
  <si>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</si>
  <si>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</si>
  <si>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</si>
  <si>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</si>
  <si>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</si>
  <si>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</si>
  <si>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</si>
  <si>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</si>
  <si>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</si>
  <si>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</si>
  <si>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</si>
  <si>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</si>
  <si>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</si>
  <si>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</si>
  <si>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</si>
  <si>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</si>
  <si>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</si>
  <si>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</si>
  <si>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</si>
  <si>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</si>
  <si>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</si>
  <si>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</si>
  <si>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</si>
  <si>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</si>
  <si>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</si>
  <si>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</si>
  <si>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</si>
  <si>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</si>
  <si>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</si>
  <si>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</si>
  <si>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</si>
  <si>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</si>
  <si>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</si>
  <si>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</si>
  <si>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</si>
  <si>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</si>
  <si>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</si>
  <si>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</si>
  <si>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</si>
  <si>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</si>
  <si>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</si>
  <si>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</si>
  <si>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</si>
  <si>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</si>
  <si>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</si>
  <si>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</si>
  <si>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</si>
  <si>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</si>
  <si>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</si>
  <si>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</si>
  <si>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</si>
  <si>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</si>
  <si>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</si>
  <si>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</si>
  <si>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</si>
  <si>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</si>
  <si>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</si>
  <si>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</si>
  <si>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</si>
  <si>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</si>
  <si>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</si>
  <si>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</si>
  <si>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</si>
  <si>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</si>
  <si>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</si>
  <si>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</si>
  <si>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</si>
  <si>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</si>
  <si>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</si>
  <si>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</si>
  <si>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</si>
  <si>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</si>
  <si>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</si>
  <si>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</si>
  <si>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</si>
  <si>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</si>
  <si>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</si>
  <si>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</si>
  <si>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</si>
  <si>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</si>
  <si>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</si>
  <si>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</si>
  <si>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</si>
  <si>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</si>
  <si>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</si>
  <si>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</si>
  <si>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</si>
  <si>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</si>
  <si>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</si>
  <si>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</si>
  <si>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</si>
  <si>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</si>
  <si>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</si>
  <si>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</si>
  <si>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</si>
  <si>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</si>
  <si>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</si>
  <si>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</si>
  <si>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</si>
  <si>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</si>
  <si>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</si>
  <si>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</si>
  <si>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</si>
  <si>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</si>
  <si>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</si>
  <si>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</si>
  <si>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</si>
  <si>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</si>
  <si>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</si>
  <si>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</si>
  <si>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</si>
  <si>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</si>
  <si>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</si>
  <si>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</si>
  <si>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</si>
  <si>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</si>
  <si>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</si>
  <si>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</si>
  <si>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</si>
  <si>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</si>
  <si>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</si>
  <si>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</si>
  <si>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</si>
  <si>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</si>
  <si>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</si>
  <si>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</si>
  <si>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</si>
  <si>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</si>
  <si>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</si>
  <si>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</si>
  <si>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</si>
  <si>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</si>
  <si>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</si>
  <si>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</si>
  <si>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</si>
  <si>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</si>
  <si>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</si>
  <si>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</si>
  <si>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</si>
  <si>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</si>
  <si>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</si>
  <si>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</si>
  <si>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</si>
  <si>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</si>
  <si>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</si>
  <si>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</si>
  <si>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</si>
  <si>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</si>
  <si>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</si>
  <si>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</si>
  <si>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</si>
  <si>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</si>
  <si>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</si>
  <si>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</si>
  <si>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</si>
  <si>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</si>
  <si>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</si>
  <si>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</si>
  <si>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</si>
  <si>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</si>
  <si>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</si>
  <si>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</si>
  <si>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</si>
  <si>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</si>
  <si>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</si>
  <si>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</si>
  <si>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</si>
  <si>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</si>
  <si>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</si>
  <si>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</si>
  <si>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</si>
  <si>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</si>
  <si>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</si>
  <si>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</si>
  <si>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</si>
  <si>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</si>
  <si>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</si>
  <si>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</si>
  <si>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</si>
  <si>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</si>
  <si>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</si>
  <si>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</si>
  <si>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</si>
  <si>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</si>
  <si>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</si>
  <si>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</si>
  <si>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</si>
  <si>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</si>
  <si>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</si>
  <si>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</si>
  <si>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</si>
  <si>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</si>
  <si>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</si>
  <si>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</si>
  <si>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</si>
  <si>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</si>
  <si>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</si>
  <si>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</si>
  <si>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</si>
  <si>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</si>
  <si>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</si>
  <si>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</si>
  <si>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</si>
  <si>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</si>
  <si>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</si>
  <si>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</si>
  <si>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</si>
  <si>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</si>
  <si>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</si>
  <si>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</si>
  <si>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</si>
  <si>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</si>
  <si>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</si>
  <si>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</si>
  <si>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</si>
  <si>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</si>
  <si>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</si>
  <si>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</si>
  <si>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</si>
  <si>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</si>
  <si>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</si>
  <si>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</si>
  <si>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</si>
  <si>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</si>
  <si>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</si>
  <si>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</si>
  <si>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</si>
  <si>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</si>
  <si>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</si>
  <si>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</si>
  <si>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</si>
  <si>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</si>
  <si>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</si>
  <si>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</si>
  <si>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</si>
  <si>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</si>
  <si>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</si>
  <si>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</si>
  <si>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</si>
  <si>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</si>
  <si>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</si>
  <si>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</si>
  <si>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</si>
  <si>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</si>
  <si>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</si>
  <si>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</si>
  <si>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</si>
  <si>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</si>
  <si>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</si>
  <si>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</si>
  <si>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</si>
  <si>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</si>
  <si>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</si>
  <si>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</si>
  <si>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</si>
  <si>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</si>
  <si>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</si>
  <si>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</si>
  <si>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</si>
  <si>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</si>
  <si>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</si>
  <si>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</si>
  <si>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</si>
  <si>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</si>
  <si>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</si>
  <si>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</si>
  <si>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</si>
  <si>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</si>
  <si>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</si>
  <si>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</si>
  <si>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</si>
  <si>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</si>
  <si>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</si>
  <si>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</si>
  <si>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</si>
  <si>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</si>
  <si>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</si>
  <si>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</si>
  <si>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</si>
  <si>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</si>
  <si>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</si>
  <si>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</si>
  <si>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</si>
  <si>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</si>
  <si>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</si>
  <si>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</si>
  <si>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</si>
  <si>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</si>
  <si>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</si>
  <si>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</si>
  <si>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</si>
  <si>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</si>
  <si>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</si>
  <si>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</si>
  <si>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</si>
  <si>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</si>
  <si>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</si>
  <si>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</si>
  <si>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</si>
  <si>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</si>
  <si>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</si>
  <si>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</si>
  <si>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</si>
  <si>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</si>
  <si>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</si>
  <si>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</si>
  <si>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</si>
  <si>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</si>
  <si>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</si>
  <si>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</si>
  <si>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</si>
  <si>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</si>
  <si>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</si>
  <si>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</si>
  <si>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</si>
  <si>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</si>
  <si>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</si>
  <si>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</si>
  <si>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</si>
  <si>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</si>
  <si>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</si>
  <si>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</si>
  <si>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</si>
  <si>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</si>
  <si>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</si>
  <si>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</si>
  <si>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</si>
  <si>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</si>
  <si>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</si>
  <si>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</si>
  <si>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</si>
  <si>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</si>
  <si>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</si>
  <si>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</si>
  <si>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</si>
  <si>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</si>
  <si>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</si>
  <si>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</si>
  <si>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</si>
  <si>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</si>
  <si>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</si>
  <si>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</si>
  <si>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</si>
  <si>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</si>
  <si>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</si>
  <si>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</si>
  <si>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</si>
  <si>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</si>
  <si>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</si>
  <si>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</si>
  <si>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</si>
  <si>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</si>
  <si>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</si>
  <si>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</si>
  <si>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</si>
  <si>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</si>
  <si>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</si>
  <si>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</si>
  <si>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</si>
  <si>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</si>
  <si>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</si>
  <si>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</si>
  <si>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</si>
  <si>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</si>
  <si>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</si>
  <si>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</si>
  <si>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</si>
  <si>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</si>
  <si>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</si>
  <si>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</si>
  <si>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</si>
  <si>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</si>
  <si>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</si>
  <si>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</si>
  <si>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</si>
  <si>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</si>
  <si>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</si>
  <si>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</si>
  <si>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</si>
  <si>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</si>
  <si>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</si>
  <si>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</si>
  <si>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</si>
  <si>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</si>
  <si>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</si>
  <si>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</si>
  <si>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</si>
  <si>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</si>
  <si>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</si>
  <si>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</si>
  <si>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</si>
  <si>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</si>
  <si>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</si>
  <si>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</si>
  <si>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</si>
  <si>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</si>
  <si>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</si>
  <si>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</si>
  <si>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</si>
  <si>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</si>
  <si>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</si>
  <si>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</si>
  <si>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</si>
  <si>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</si>
  <si>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</si>
  <si>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</si>
  <si>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</si>
  <si>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</si>
  <si>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</si>
  <si>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</si>
  <si>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</si>
  <si>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</si>
  <si>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</si>
  <si>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</si>
  <si>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</si>
  <si>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</si>
  <si>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</si>
  <si>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</si>
  <si>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</si>
  <si>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</si>
  <si>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</si>
  <si>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</si>
  <si>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</si>
  <si>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</si>
  <si>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</si>
  <si>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</si>
  <si>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</si>
  <si>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</si>
  <si>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</si>
  <si>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</si>
  <si>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</si>
  <si>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</si>
  <si>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</si>
  <si>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</si>
  <si>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</si>
  <si>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</si>
  <si>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</si>
  <si>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</si>
  <si>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</si>
  <si>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</si>
  <si>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</si>
  <si>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</si>
  <si>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</si>
  <si>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</si>
  <si>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</si>
  <si>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</si>
  <si>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</si>
  <si>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</si>
  <si>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</si>
  <si>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</si>
  <si>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</si>
  <si>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</si>
  <si>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</si>
  <si>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</si>
  <si>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</si>
  <si>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</si>
  <si>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</si>
  <si>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</si>
  <si>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</si>
  <si>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</si>
  <si>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</si>
  <si>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</si>
  <si>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</si>
  <si>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</si>
  <si>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</si>
  <si>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</si>
  <si>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</si>
  <si>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</si>
  <si>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</si>
  <si>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</si>
  <si>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</si>
  <si>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</si>
  <si>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</si>
  <si>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</si>
  <si>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</si>
  <si>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</si>
  <si>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</si>
  <si>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</si>
  <si>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</si>
  <si>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</si>
  <si>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</si>
  <si>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</si>
  <si>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</si>
  <si>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</si>
  <si>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</si>
  <si>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</si>
  <si>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</si>
  <si>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</si>
  <si>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</si>
  <si>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</si>
  <si>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</si>
  <si>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</si>
  <si>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</si>
  <si>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</si>
  <si>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</si>
  <si>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</si>
  <si>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</si>
  <si>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</si>
  <si>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</si>
  <si>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</si>
  <si>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</si>
  <si>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</si>
  <si>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</si>
  <si>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</si>
  <si>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</si>
  <si>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</si>
  <si>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</si>
  <si>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</si>
  <si>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</si>
  <si>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</si>
  <si>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</si>
  <si>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</si>
  <si>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</si>
  <si>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</si>
  <si>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</si>
  <si>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</si>
  <si>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</si>
  <si>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</si>
  <si>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</si>
  <si>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</si>
  <si>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</si>
  <si>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</si>
  <si>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</si>
  <si>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</si>
  <si>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</si>
  <si>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</si>
  <si>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</si>
  <si>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</si>
  <si>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</si>
  <si>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</si>
  <si>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</si>
  <si>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</si>
  <si>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</si>
  <si>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</si>
  <si>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</si>
  <si>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</si>
  <si>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</si>
  <si>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</si>
  <si>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</si>
  <si>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</si>
  <si>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</si>
  <si>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</si>
  <si>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</si>
  <si>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</si>
  <si>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</si>
  <si>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</si>
  <si>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</si>
  <si>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</si>
  <si>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</si>
  <si>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</si>
  <si>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</si>
  <si>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</si>
  <si>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</si>
  <si>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</si>
  <si>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</si>
  <si>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</si>
  <si>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</si>
  <si>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</si>
  <si>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</si>
  <si>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</si>
  <si>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</si>
  <si>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</si>
  <si>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</si>
  <si>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</si>
  <si>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</si>
  <si>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</si>
  <si>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</si>
  <si>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</si>
  <si>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</si>
  <si>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</si>
  <si>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</si>
  <si>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</si>
  <si>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</si>
  <si>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</si>
  <si>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</si>
  <si>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</si>
  <si>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</si>
  <si>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</si>
  <si>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</si>
  <si>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</si>
  <si>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</si>
  <si>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</si>
  <si>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</si>
  <si>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</si>
  <si>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</si>
  <si>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</si>
  <si>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</si>
  <si>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</si>
  <si>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</si>
  <si>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</si>
  <si>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</si>
  <si>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</si>
  <si>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</si>
  <si>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</si>
  <si>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</si>
  <si>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</si>
  <si>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</si>
  <si>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</si>
  <si>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</si>
  <si>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</si>
  <si>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</si>
  <si>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</si>
  <si>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</si>
  <si>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</si>
  <si>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</si>
  <si>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</si>
  <si>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</si>
  <si>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</si>
  <si>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</si>
  <si>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</si>
  <si>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</si>
  <si>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</si>
  <si>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</si>
  <si>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</si>
  <si>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</si>
  <si>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</si>
  <si>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</si>
  <si>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</si>
  <si>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</si>
  <si>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</si>
  <si>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</si>
  <si>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</si>
  <si>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</si>
  <si>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</si>
  <si>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</si>
  <si>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</si>
  <si>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</si>
  <si>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</si>
  <si>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</si>
  <si>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</si>
  <si>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</si>
  <si>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</si>
  <si>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</si>
  <si>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</si>
  <si>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</si>
  <si>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</si>
  <si>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</si>
  <si>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</si>
  <si>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</si>
  <si>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</si>
  <si>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</si>
  <si>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</si>
  <si>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</si>
  <si>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</si>
  <si>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</si>
  <si>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</si>
  <si>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</si>
  <si>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</si>
  <si>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</si>
  <si>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</si>
  <si>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</si>
  <si>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</si>
  <si>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</si>
  <si>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</si>
  <si>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</si>
  <si>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</si>
  <si>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</si>
  <si>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</si>
  <si>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</si>
  <si>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</si>
  <si>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</si>
  <si>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</si>
  <si>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</si>
  <si>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</si>
  <si>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</si>
  <si>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</si>
  <si>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</si>
  <si>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</si>
  <si>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</si>
  <si>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</si>
  <si>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</si>
  <si>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</si>
  <si>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</si>
  <si>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</si>
  <si>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</si>
  <si>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</si>
  <si>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</si>
  <si>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</si>
  <si>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</si>
  <si>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</si>
  <si>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</si>
  <si>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</si>
  <si>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</si>
  <si>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</si>
  <si>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</si>
  <si>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</si>
  <si>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</si>
  <si>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</si>
  <si>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</si>
  <si>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</si>
  <si>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</si>
  <si>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</si>
  <si>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</si>
  <si>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</si>
  <si>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</si>
  <si>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</si>
  <si>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</si>
  <si>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</si>
  <si>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</si>
  <si>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</si>
  <si>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</si>
  <si>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</si>
  <si>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</si>
  <si>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</si>
  <si>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</si>
  <si>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</si>
  <si>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</si>
  <si>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</si>
  <si>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</si>
  <si>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</si>
  <si>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</si>
  <si>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</si>
  <si>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</si>
  <si>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</si>
  <si>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</si>
  <si>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</si>
  <si>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</si>
  <si>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</si>
  <si>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</si>
  <si>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</si>
  <si>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</si>
  <si>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</si>
  <si>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</si>
  <si>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</si>
  <si>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</si>
  <si>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</si>
  <si>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</si>
  <si>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</si>
  <si>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</si>
  <si>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</si>
  <si>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</si>
  <si>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</si>
  <si>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</si>
  <si>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</si>
  <si>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</si>
  <si>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</si>
  <si>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</si>
  <si>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</si>
  <si>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</si>
  <si>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</si>
  <si>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</si>
  <si>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</si>
  <si>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</si>
  <si>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</si>
  <si>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</si>
  <si>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</si>
  <si>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</si>
  <si>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</si>
  <si>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</si>
  <si>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</si>
  <si>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</si>
  <si>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</si>
  <si>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</si>
  <si>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</si>
  <si>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</si>
  <si>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</si>
  <si>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</si>
  <si>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</si>
  <si>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</si>
  <si>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</si>
  <si>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</si>
  <si>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</si>
  <si>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</si>
  <si>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</si>
  <si>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</si>
  <si>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</si>
  <si>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</si>
  <si>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</si>
  <si>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</si>
  <si>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</si>
  <si>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</si>
  <si>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</si>
  <si>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</si>
  <si>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</si>
  <si>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</si>
  <si>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</si>
  <si>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</si>
  <si>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</si>
  <si>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</si>
  <si>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</si>
  <si>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</si>
  <si>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</si>
  <si>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</si>
  <si>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</si>
  <si>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</si>
  <si>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</si>
  <si>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</si>
  <si>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</si>
  <si>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</si>
  <si>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</si>
  <si>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</si>
  <si>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</si>
  <si>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</si>
  <si>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</si>
  <si>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</si>
  <si>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</si>
  <si>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</si>
  <si>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</si>
  <si>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</si>
  <si>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</si>
  <si>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</si>
  <si>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</si>
  <si>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</si>
  <si>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</si>
  <si>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</si>
  <si>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</si>
  <si>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</si>
  <si>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</si>
  <si>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</si>
  <si>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</si>
  <si>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</si>
  <si>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</si>
  <si>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</si>
  <si>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</si>
  <si>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</si>
  <si>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</si>
  <si>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</si>
  <si>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</si>
  <si>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</si>
  <si>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</si>
  <si>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</si>
  <si>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</si>
  <si>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</si>
  <si>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</si>
  <si>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</si>
  <si>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</si>
  <si>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</si>
  <si>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</si>
  <si>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</si>
  <si>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</si>
  <si>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</si>
  <si>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</si>
  <si>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</si>
  <si>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</si>
  <si>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</si>
  <si>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</si>
  <si>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</si>
  <si>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</si>
  <si>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</si>
  <si>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</si>
  <si>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</si>
  <si>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</si>
  <si>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</si>
  <si>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</si>
  <si>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</si>
  <si>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</si>
  <si>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</si>
  <si>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</si>
  <si>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</si>
  <si>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</si>
  <si>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</si>
  <si>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</si>
  <si>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</si>
  <si>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</si>
  <si>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</si>
  <si>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</si>
  <si>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</si>
  <si>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</si>
  <si>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</si>
  <si>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</si>
  <si>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</si>
  <si>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</si>
  <si>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</si>
  <si>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</si>
  <si>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</si>
  <si>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</si>
  <si>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</si>
  <si>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</si>
  <si>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</si>
  <si>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</si>
  <si>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</si>
  <si>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</si>
  <si>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</si>
  <si>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</si>
  <si>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</si>
  <si>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</si>
  <si>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</si>
  <si>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</si>
  <si>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</si>
  <si>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</si>
  <si>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</si>
  <si>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</si>
  <si>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</si>
  <si>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</si>
  <si>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</si>
  <si>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</si>
  <si>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</si>
  <si>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</si>
  <si>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</si>
  <si>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</si>
  <si>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</si>
  <si>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</si>
  <si>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</si>
  <si>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</si>
  <si>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</si>
  <si>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</si>
  <si>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</si>
  <si>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</si>
  <si>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</si>
  <si>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</si>
  <si>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</si>
  <si>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</si>
  <si>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</si>
  <si>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</si>
  <si>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</si>
  <si>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</si>
  <si>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</si>
  <si>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</si>
  <si>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</si>
  <si>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</si>
  <si>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</si>
  <si>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</si>
  <si>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</si>
  <si>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</si>
  <si>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</si>
  <si>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</si>
  <si>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</si>
  <si>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</si>
  <si>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</si>
  <si>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</si>
  <si>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</si>
  <si>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</si>
  <si>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</si>
  <si>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</si>
  <si>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</si>
  <si>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</si>
  <si>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</si>
  <si>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</si>
  <si>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</si>
  <si>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</si>
  <si>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</si>
  <si>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</si>
  <si>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</si>
  <si>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</si>
  <si>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</si>
  <si>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</si>
  <si>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</si>
  <si>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</si>
  <si>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</si>
  <si>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</si>
  <si>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</si>
  <si>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</si>
  <si>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</si>
  <si>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</si>
  <si>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</si>
  <si>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</si>
  <si>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</si>
  <si>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</si>
  <si>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</si>
  <si>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</si>
  <si>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</si>
  <si>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</si>
  <si>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</si>
  <si>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</si>
  <si>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</si>
  <si>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</si>
  <si>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</si>
  <si>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</si>
  <si>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</si>
  <si>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</si>
  <si>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</si>
  <si>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</si>
  <si>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</si>
  <si>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</si>
  <si>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</si>
  <si>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</si>
  <si>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</si>
  <si>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</si>
  <si>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</si>
  <si>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</si>
  <si>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</si>
  <si>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</si>
  <si>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</si>
  <si>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</si>
  <si>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</si>
  <si>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</si>
  <si>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</si>
  <si>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</si>
  <si>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</si>
  <si>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</si>
  <si>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</si>
  <si>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</si>
  <si>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</si>
  <si>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</si>
  <si>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</si>
  <si>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</si>
  <si>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</si>
  <si>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</si>
  <si>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</si>
  <si>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</si>
  <si>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</si>
  <si>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</si>
  <si>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</si>
  <si>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</si>
  <si>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</si>
  <si>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</si>
  <si>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</si>
  <si>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</si>
  <si>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</si>
  <si>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</si>
  <si>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</si>
  <si>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</si>
  <si>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</si>
  <si>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</si>
  <si>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</si>
  <si>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</si>
  <si>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</si>
  <si>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</si>
  <si>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</si>
  <si>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</si>
  <si>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</si>
  <si>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</si>
  <si>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</si>
  <si>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</si>
  <si>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</si>
  <si>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</si>
  <si>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</si>
  <si>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</si>
  <si>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</si>
  <si>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</si>
  <si>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</si>
  <si>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</si>
  <si>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</si>
  <si>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</si>
  <si>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</si>
  <si>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</si>
  <si>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</si>
  <si>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</si>
  <si>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</si>
  <si>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</si>
  <si>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</si>
  <si>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</si>
  <si>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</si>
  <si>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</si>
  <si>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</si>
  <si>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</si>
  <si>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</si>
  <si>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</si>
  <si>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</si>
  <si>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</si>
  <si>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</si>
  <si>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</si>
  <si>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</si>
  <si>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</si>
  <si>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</si>
  <si>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</si>
  <si>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</si>
  <si>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</si>
  <si>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</si>
  <si>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</si>
  <si>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</si>
  <si>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</si>
  <si>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</si>
  <si>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</si>
  <si>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</si>
  <si>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</si>
  <si>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</si>
  <si>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</si>
  <si>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</si>
  <si>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</si>
  <si>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</si>
  <si>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</si>
  <si>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</si>
  <si>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</si>
  <si>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</si>
  <si>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</si>
  <si>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</si>
  <si>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</si>
  <si>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</si>
  <si>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</si>
  <si>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</si>
  <si>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</si>
  <si>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</si>
  <si>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</si>
  <si>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</si>
  <si>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</si>
  <si>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</si>
  <si>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</si>
  <si>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</si>
  <si>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</si>
  <si>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</si>
  <si>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</si>
  <si>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</si>
  <si>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</si>
  <si>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</si>
  <si>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</si>
  <si>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</si>
  <si>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</si>
  <si>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</si>
  <si>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</si>
  <si>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</si>
  <si>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</si>
  <si>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</si>
  <si>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</si>
  <si>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</si>
  <si>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</si>
  <si>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</si>
  <si>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</si>
  <si>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</si>
  <si>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</si>
  <si>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</si>
  <si>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</si>
  <si>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</si>
  <si>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</si>
  <si>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</si>
  <si>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</si>
  <si>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</si>
  <si>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</si>
  <si>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</si>
  <si>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</si>
  <si>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</si>
  <si>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</si>
  <si>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</si>
  <si>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</si>
  <si>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</si>
  <si>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</si>
  <si>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</si>
  <si>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</si>
  <si>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</si>
  <si>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</si>
  <si>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</si>
  <si>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</si>
  <si>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</si>
  <si>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</si>
  <si>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</si>
  <si>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</si>
  <si>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</si>
  <si>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</si>
  <si>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</si>
  <si>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</si>
  <si>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</si>
  <si>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</si>
  <si>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</si>
  <si>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</si>
  <si>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</si>
  <si>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</si>
  <si>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</si>
  <si>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</si>
  <si>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</si>
  <si>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</si>
  <si>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</si>
  <si>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</si>
  <si>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</si>
  <si>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</si>
  <si>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</si>
  <si>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</si>
  <si>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</si>
  <si>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</si>
  <si>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</si>
  <si>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</si>
  <si>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</si>
  <si>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</si>
  <si>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</si>
  <si>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</si>
  <si>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</si>
  <si>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</si>
  <si>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</si>
  <si>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</si>
  <si>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</si>
  <si>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</si>
  <si>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</si>
  <si>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</si>
  <si>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</si>
  <si>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</si>
  <si>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</si>
  <si>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</si>
  <si>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</si>
  <si>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</si>
  <si>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</si>
  <si>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</si>
  <si>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</si>
  <si>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</si>
  <si>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</si>
  <si>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</si>
  <si>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</si>
  <si>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</si>
  <si>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</si>
  <si>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</si>
  <si>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</si>
  <si>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</si>
  <si>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</si>
  <si>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</si>
  <si>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</si>
  <si>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</si>
  <si>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</si>
  <si>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</si>
  <si>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</si>
  <si>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</si>
  <si>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</si>
  <si>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</si>
  <si>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</si>
  <si>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</si>
  <si>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</si>
  <si>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</si>
  <si>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</si>
  <si>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</si>
  <si>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</si>
  <si>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</si>
  <si>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</si>
  <si>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</si>
  <si>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</si>
  <si>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</si>
  <si>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</si>
  <si>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</si>
  <si>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</si>
  <si>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</si>
  <si>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</si>
  <si>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</si>
  <si>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</si>
  <si>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</si>
  <si>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</si>
  <si>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</si>
  <si>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</si>
  <si>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</si>
  <si>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</si>
  <si>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</si>
  <si>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</si>
  <si>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</si>
  <si>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</si>
  <si>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</si>
  <si>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</si>
  <si>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</si>
  <si>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</si>
  <si>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</si>
  <si>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</si>
  <si>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</si>
  <si>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</si>
  <si>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</si>
  <si>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</si>
  <si>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</si>
  <si>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</si>
  <si>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</si>
  <si>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</si>
  <si>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</si>
  <si>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</si>
  <si>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</si>
  <si>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</si>
  <si>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</si>
  <si>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</si>
  <si>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</si>
  <si>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</si>
  <si>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</si>
  <si>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</si>
  <si>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</si>
  <si>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</si>
  <si>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</si>
  <si>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</si>
  <si>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</si>
  <si>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</si>
  <si>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</si>
  <si>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</si>
  <si>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</si>
  <si>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</si>
  <si>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</si>
  <si>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</si>
  <si>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</si>
  <si>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</si>
  <si>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</si>
  <si>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</si>
  <si>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</si>
  <si>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</si>
  <si>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</si>
  <si>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</si>
  <si>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</si>
  <si>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</si>
  <si>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</si>
  <si>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</si>
  <si>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</si>
  <si>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</si>
  <si>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</si>
  <si>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</si>
  <si>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</si>
  <si>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</si>
  <si>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</si>
  <si>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</si>
  <si>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</si>
  <si>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</si>
  <si>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</si>
  <si>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</si>
  <si>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</si>
  <si>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</si>
  <si>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</si>
  <si>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</si>
  <si>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</si>
  <si>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</si>
  <si>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</si>
  <si>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</si>
  <si>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</si>
  <si>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</si>
  <si>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</si>
  <si>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</si>
  <si>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</si>
  <si>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</si>
  <si>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</si>
  <si>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</si>
  <si>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</si>
  <si>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</si>
  <si>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</si>
  <si>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</si>
  <si>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</si>
  <si>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</si>
  <si>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</si>
  <si>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</si>
  <si>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</si>
  <si>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</si>
  <si>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</si>
  <si>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</si>
  <si>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</si>
  <si>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</si>
  <si>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</si>
  <si>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</si>
  <si>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</si>
  <si>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</si>
  <si>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</si>
  <si>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</si>
  <si>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</si>
  <si>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</si>
  <si>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</si>
  <si>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</si>
  <si>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</si>
  <si>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</si>
  <si>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</si>
  <si>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</si>
  <si>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</si>
  <si>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</si>
  <si>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</si>
  <si>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</si>
  <si>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</si>
  <si>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</si>
  <si>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</si>
  <si>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</si>
  <si>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</si>
  <si>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</si>
  <si>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</si>
  <si>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</si>
  <si>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</si>
  <si>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</si>
  <si>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</si>
  <si>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</si>
  <si>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</si>
  <si>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</si>
  <si>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</si>
  <si>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</si>
  <si>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</si>
  <si>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</si>
  <si>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</si>
  <si>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</si>
  <si>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</si>
  <si>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</si>
  <si>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</si>
  <si>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</si>
  <si>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</si>
  <si>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</si>
  <si>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</si>
  <si>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</si>
  <si>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</si>
  <si>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</si>
  <si>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</si>
  <si>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</si>
  <si>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</si>
  <si>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</si>
  <si>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</si>
  <si>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</si>
  <si>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</si>
  <si>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</si>
  <si>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</si>
  <si>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</si>
  <si>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</si>
  <si>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</si>
  <si>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</si>
  <si>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</si>
  <si>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</si>
  <si>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</si>
  <si>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</si>
  <si>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</si>
  <si>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</si>
  <si>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</si>
  <si>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</si>
  <si>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</si>
  <si>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</si>
  <si>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</si>
  <si>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</si>
  <si>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</si>
  <si>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</si>
  <si>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</si>
  <si>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</si>
  <si>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</si>
  <si>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</si>
  <si>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</si>
  <si>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</si>
  <si>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</si>
  <si>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</si>
  <si>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</si>
  <si>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</si>
  <si>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</si>
  <si>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</si>
  <si>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</si>
  <si>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</si>
  <si>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</si>
  <si>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</si>
  <si>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</si>
  <si>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</si>
  <si>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</si>
  <si>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</si>
  <si>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</si>
  <si>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</si>
  <si>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</si>
  <si>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</si>
  <si>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</si>
  <si>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</si>
  <si>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</si>
  <si>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</si>
  <si>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</si>
  <si>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</si>
  <si>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</si>
  <si>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</si>
  <si>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</si>
  <si>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</si>
  <si>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</si>
  <si>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</si>
  <si>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</si>
  <si>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</si>
  <si>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</si>
  <si>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</si>
  <si>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</si>
  <si>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</si>
  <si>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</si>
  <si>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</si>
  <si>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</si>
  <si>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</si>
  <si>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</si>
  <si>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</si>
  <si>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</si>
  <si>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</si>
  <si>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</si>
  <si>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</si>
  <si>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</si>
  <si>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</si>
  <si>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</si>
  <si>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</si>
  <si>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</si>
  <si>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</si>
  <si>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</si>
  <si>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</si>
  <si>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</si>
  <si>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</si>
  <si>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</si>
  <si>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</si>
  <si>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</si>
  <si>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</si>
  <si>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</si>
  <si>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</si>
  <si>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</si>
  <si>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</si>
  <si>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</si>
  <si>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</si>
  <si>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</si>
  <si>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</si>
  <si>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</si>
  <si>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</si>
  <si>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</si>
  <si>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</si>
  <si>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</si>
  <si>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</si>
  <si>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</si>
  <si>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</si>
  <si>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</si>
  <si>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</si>
  <si>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</si>
  <si>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</si>
  <si>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</si>
  <si>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</si>
  <si>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</si>
  <si>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</si>
  <si>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</si>
  <si>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</si>
  <si>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</si>
  <si>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</si>
  <si>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</si>
  <si>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</si>
  <si>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</si>
  <si>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</si>
  <si>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</si>
  <si>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</si>
  <si>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</si>
  <si>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</si>
  <si>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</si>
  <si>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</si>
  <si>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</si>
  <si>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</si>
  <si>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</si>
  <si>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</si>
  <si>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</si>
  <si>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</si>
  <si>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</si>
  <si>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</si>
  <si>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</si>
  <si>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</si>
  <si>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</si>
  <si>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</si>
  <si>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</si>
  <si>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</si>
  <si>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</si>
  <si>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</si>
  <si>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</si>
  <si>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</si>
  <si>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</si>
  <si>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</si>
  <si>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</si>
  <si>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</si>
  <si>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</si>
  <si>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</si>
  <si>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</si>
  <si>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</si>
  <si>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</si>
  <si>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</si>
  <si>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</si>
  <si>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</si>
  <si>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</si>
  <si>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</si>
  <si>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</si>
  <si>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</si>
  <si>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</si>
  <si>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</si>
  <si>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</si>
  <si>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</si>
  <si>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</si>
  <si>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</si>
  <si>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</si>
  <si>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</si>
  <si>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</si>
  <si>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</si>
  <si>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</si>
  <si>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</si>
  <si>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</si>
  <si>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</si>
  <si>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</si>
  <si>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</si>
  <si>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</si>
  <si>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</si>
  <si>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</si>
  <si>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</si>
  <si>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</si>
  <si>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</si>
  <si>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</si>
  <si>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</si>
  <si>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</si>
  <si>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</si>
  <si>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</si>
  <si>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</si>
  <si>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</si>
  <si>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</si>
  <si>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</si>
  <si>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</si>
  <si>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</si>
  <si>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</si>
  <si>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</si>
  <si>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</si>
  <si>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</si>
  <si>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</si>
  <si>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</si>
  <si>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</si>
  <si>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</si>
  <si>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</si>
  <si>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</si>
  <si>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</si>
  <si>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</si>
  <si>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</si>
  <si>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</si>
  <si>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</si>
  <si>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</si>
  <si>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</si>
  <si>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</si>
  <si>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</si>
  <si>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</si>
  <si>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</si>
  <si>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</si>
  <si>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</si>
  <si>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</si>
  <si>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</si>
  <si>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</si>
  <si>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</si>
  <si>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</si>
  <si>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</si>
  <si>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</si>
  <si>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</si>
  <si>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</si>
  <si>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</si>
  <si>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</si>
  <si>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</si>
  <si>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</si>
  <si>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</si>
  <si>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</si>
  <si>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</si>
  <si>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</si>
  <si>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</si>
  <si>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</si>
  <si>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</si>
  <si>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</si>
  <si>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</si>
  <si>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</si>
  <si>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</si>
  <si>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</si>
  <si>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</si>
  <si>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</si>
  <si>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</si>
  <si>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</si>
  <si>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</si>
  <si>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</si>
  <si>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</si>
  <si>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</si>
  <si>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</si>
  <si>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</si>
  <si>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</si>
  <si>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</si>
  <si>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</si>
  <si>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</si>
  <si>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</si>
  <si>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</si>
  <si>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</si>
  <si>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</si>
  <si>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</si>
  <si>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</si>
  <si>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</si>
  <si>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</si>
  <si>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</si>
  <si>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</si>
  <si>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</si>
  <si>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</si>
  <si>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</si>
  <si>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</si>
  <si>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</si>
  <si>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</si>
  <si>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</si>
  <si>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</si>
  <si>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</si>
  <si>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</si>
  <si>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</si>
  <si>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</si>
  <si>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</si>
  <si>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</si>
  <si>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</si>
  <si>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</si>
  <si>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</si>
  <si>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</si>
  <si>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</si>
  <si>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</si>
  <si>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</si>
  <si>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</si>
  <si>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</si>
  <si>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</si>
  <si>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</si>
  <si>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</si>
  <si>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</si>
  <si>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</si>
  <si>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</si>
  <si>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</si>
  <si>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</si>
  <si>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</si>
  <si>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</si>
  <si>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</si>
  <si>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</si>
  <si>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</si>
  <si>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</si>
  <si>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</si>
  <si>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</si>
  <si>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</si>
  <si>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</si>
  <si>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</si>
  <si>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</si>
  <si>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</si>
  <si>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</si>
  <si>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</si>
  <si>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</si>
  <si>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</si>
  <si>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</si>
  <si>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</si>
  <si>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</si>
  <si>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</si>
  <si>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</si>
  <si>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</si>
  <si>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</si>
  <si>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</si>
  <si>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</si>
  <si>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</si>
  <si>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</si>
  <si>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</si>
  <si>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</si>
  <si>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</si>
  <si>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</si>
  <si>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</si>
  <si>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</si>
  <si>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</si>
  <si>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</si>
  <si>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</si>
  <si>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</si>
  <si>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</si>
  <si>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</si>
  <si>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</si>
  <si>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</si>
  <si>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</si>
  <si>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</si>
  <si>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</si>
  <si>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</si>
  <si>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</si>
  <si>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</si>
  <si>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</si>
  <si>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</si>
  <si>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</si>
  <si>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</si>
  <si>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</si>
  <si>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</si>
  <si>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</si>
  <si>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</si>
  <si>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</si>
  <si>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</si>
  <si>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</si>
  <si>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</si>
  <si>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</si>
  <si>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</si>
  <si>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</si>
  <si>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</si>
  <si>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</si>
  <si>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</si>
  <si>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</si>
  <si>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</si>
  <si>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</si>
  <si>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</si>
  <si>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</si>
  <si>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</si>
  <si>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</si>
  <si>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</si>
  <si>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</si>
  <si>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</si>
  <si>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</si>
  <si>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</si>
  <si>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</si>
  <si>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</si>
  <si>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</si>
  <si>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</si>
  <si>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</si>
  <si>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</si>
  <si>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</si>
  <si>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</si>
  <si>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</si>
  <si>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</si>
  <si>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</si>
  <si>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</si>
  <si>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</si>
  <si>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</si>
  <si>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</si>
  <si>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</si>
  <si>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</si>
  <si>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</si>
  <si>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</si>
  <si>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</si>
  <si>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</si>
  <si>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</si>
  <si>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</si>
  <si>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</si>
  <si>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</si>
  <si>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</si>
  <si>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</si>
  <si>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</si>
  <si>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</si>
  <si>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</si>
  <si>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</si>
  <si>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</si>
  <si>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</si>
  <si>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</si>
  <si>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</si>
  <si>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</si>
  <si>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</si>
  <si>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</si>
  <si>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</si>
  <si>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</si>
  <si>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</si>
  <si>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</si>
  <si>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</si>
  <si>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</si>
  <si>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</si>
  <si>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</si>
  <si>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</si>
  <si>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</si>
  <si>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</si>
  <si>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</si>
  <si>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</si>
  <si>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</si>
  <si>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</si>
  <si>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</si>
  <si>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</si>
  <si>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</si>
  <si>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</si>
  <si>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</si>
  <si>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</si>
  <si>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</si>
  <si>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</si>
  <si>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</si>
  <si>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</si>
  <si>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</si>
  <si>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</si>
  <si>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</si>
  <si>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</si>
  <si>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</si>
  <si>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</si>
  <si>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</si>
  <si>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</si>
  <si>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</si>
  <si>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</si>
  <si>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</si>
  <si>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</si>
  <si>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</si>
  <si>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</si>
  <si>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</si>
  <si>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</si>
  <si>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</si>
  <si>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</si>
  <si>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</si>
  <si>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</si>
  <si>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</si>
  <si>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</si>
  <si>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</si>
  <si>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</si>
  <si>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</si>
  <si>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</si>
  <si>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</si>
  <si>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</si>
  <si>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</si>
  <si>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</si>
  <si>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</si>
  <si>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</si>
  <si>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</si>
  <si>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</si>
  <si>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</si>
  <si>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</si>
  <si>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</si>
  <si>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</si>
  <si>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</si>
  <si>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</si>
  <si>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</si>
  <si>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</si>
  <si>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</si>
  <si>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</si>
  <si>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</si>
  <si>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</si>
  <si>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</si>
  <si>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</si>
  <si>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</si>
  <si>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</si>
  <si>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</si>
  <si>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</si>
  <si>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</si>
  <si>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</si>
  <si>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</si>
  <si>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</si>
  <si>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</si>
  <si>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</si>
  <si>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</si>
  <si>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</si>
  <si>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</si>
  <si>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</si>
  <si>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</si>
  <si>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</si>
  <si>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</si>
  <si>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</si>
  <si>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</si>
  <si>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</si>
  <si>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</si>
  <si>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</si>
  <si>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</si>
  <si>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</si>
  <si>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</si>
  <si>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</si>
  <si>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</si>
  <si>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</si>
  <si>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</si>
  <si>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</si>
  <si>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</si>
  <si>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</si>
  <si>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</si>
  <si>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</si>
  <si>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</si>
  <si>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</si>
  <si>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</si>
  <si>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</si>
  <si>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</si>
  <si>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</si>
  <si>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</si>
  <si>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</si>
  <si>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</si>
  <si>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</si>
  <si>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</si>
  <si>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</si>
  <si>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</si>
  <si>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</si>
  <si>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</si>
  <si>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</si>
  <si>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</si>
  <si>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</si>
  <si>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</si>
  <si>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</si>
  <si>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</si>
  <si>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</si>
  <si>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</si>
  <si>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</si>
  <si>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</si>
  <si>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</si>
  <si>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</si>
  <si>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</si>
  <si>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</si>
  <si>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</si>
  <si>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</si>
  <si>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</si>
  <si>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</si>
  <si>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</si>
  <si>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</si>
  <si>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</si>
  <si>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</si>
  <si>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</si>
  <si>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</si>
  <si>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</si>
  <si>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</si>
  <si>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</si>
  <si>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</si>
  <si>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</si>
  <si>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</si>
  <si>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</si>
  <si>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</si>
  <si>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</si>
  <si>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</si>
  <si>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</si>
  <si>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</si>
  <si>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</si>
  <si>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</si>
  <si>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</si>
  <si>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</si>
  <si>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</si>
  <si>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</si>
  <si>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</si>
  <si>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</si>
  <si>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</si>
  <si>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</si>
  <si>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</si>
  <si>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</si>
  <si>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</si>
  <si>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</si>
  <si>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</si>
  <si>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</si>
  <si>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</si>
  <si>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</si>
  <si>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</si>
  <si>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</si>
  <si>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</si>
  <si>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</si>
  <si>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</si>
  <si>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</si>
  <si>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</si>
  <si>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</si>
  <si>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</si>
  <si>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</si>
  <si>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</si>
  <si>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</si>
  <si>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</si>
  <si>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</si>
  <si>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</si>
  <si>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</si>
  <si>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</si>
  <si>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</si>
  <si>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</si>
  <si>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</si>
  <si>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</si>
  <si>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</si>
  <si>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</si>
  <si>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</si>
  <si>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</si>
  <si>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</si>
  <si>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</si>
  <si>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</si>
  <si>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</si>
  <si>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</si>
  <si>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</si>
  <si>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</si>
  <si>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</si>
  <si>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</si>
  <si>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</si>
  <si>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</si>
  <si>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</si>
  <si>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</si>
  <si>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</si>
  <si>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</si>
  <si>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</si>
  <si>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</si>
  <si>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</si>
  <si>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</si>
  <si>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</si>
  <si>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</si>
  <si>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</si>
  <si>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</si>
  <si>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</si>
  <si>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</si>
  <si>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</si>
  <si>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</si>
  <si>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</si>
  <si>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</si>
  <si>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</si>
  <si>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</si>
  <si>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</si>
  <si>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</si>
  <si>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</si>
  <si>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</si>
  <si>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</si>
  <si>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</si>
  <si>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</si>
  <si>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</si>
  <si>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</si>
  <si>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</si>
  <si>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</si>
  <si>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</si>
  <si>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</si>
  <si>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</si>
  <si>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</si>
  <si>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</si>
  <si>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</si>
  <si>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</si>
  <si>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</si>
  <si>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</si>
  <si>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</si>
  <si>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</si>
  <si>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</si>
  <si>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</si>
  <si>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</si>
  <si>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</si>
  <si>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</si>
  <si>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</si>
  <si>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</si>
  <si>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</si>
  <si>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</si>
  <si>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</si>
  <si>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</si>
  <si>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</si>
  <si>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</si>
  <si>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</si>
  <si>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</si>
  <si>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</si>
  <si>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</si>
  <si>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</si>
  <si>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</si>
  <si>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</si>
  <si>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</si>
  <si>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</si>
  <si>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</si>
  <si>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</si>
  <si>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</si>
  <si>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</si>
  <si>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</si>
  <si>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</si>
  <si>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</si>
  <si>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</si>
  <si>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</si>
  <si>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</si>
  <si>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</si>
  <si>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</si>
  <si>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</si>
  <si>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</si>
  <si>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</si>
  <si>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</si>
  <si>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</si>
  <si>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</si>
  <si>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</si>
  <si>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</si>
  <si>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</si>
  <si>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</si>
  <si>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</si>
  <si>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</si>
  <si>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</si>
  <si>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</si>
  <si>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</si>
  <si>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</si>
  <si>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</si>
  <si>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</si>
  <si>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</si>
  <si>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</si>
  <si>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</si>
  <si>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</si>
  <si>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</si>
  <si>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</si>
  <si>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</si>
  <si>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</si>
  <si>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</si>
  <si>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</si>
  <si>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</si>
  <si>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</si>
  <si>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</si>
  <si>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</si>
  <si>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</si>
  <si>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</si>
  <si>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</si>
  <si>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</si>
  <si>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</si>
  <si>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</si>
  <si>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</si>
  <si>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</si>
  <si>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</si>
  <si>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</si>
  <si>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</si>
  <si>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</si>
  <si>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</si>
  <si>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</si>
  <si>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</si>
  <si>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</si>
  <si>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</si>
  <si>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</si>
  <si>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</si>
  <si>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</si>
  <si>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</si>
  <si>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</si>
  <si>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</si>
  <si>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</si>
  <si>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</si>
  <si>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</si>
  <si>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</si>
  <si>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</si>
  <si>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</si>
  <si>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</si>
  <si>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</si>
  <si>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</si>
  <si>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</si>
  <si>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</si>
  <si>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</si>
  <si>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</si>
  <si>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</si>
  <si>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</si>
  <si>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</si>
  <si>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</si>
  <si>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</si>
  <si>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</si>
  <si>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</si>
  <si>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</si>
  <si>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</si>
  <si>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</si>
  <si>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</si>
  <si>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</si>
  <si>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</si>
  <si>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</si>
  <si>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</si>
  <si>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</si>
  <si>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</si>
  <si>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</si>
  <si>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</si>
  <si>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</si>
  <si>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</si>
  <si>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</si>
  <si>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</si>
  <si>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</si>
  <si>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</si>
  <si>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</si>
  <si>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</si>
  <si>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</si>
  <si>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</si>
  <si>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</si>
  <si>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</si>
  <si>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</si>
  <si>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</si>
  <si>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</si>
  <si>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</si>
  <si>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</si>
  <si>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</si>
  <si>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</si>
  <si>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</si>
  <si>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</si>
  <si>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</si>
  <si>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</si>
  <si>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</si>
  <si>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</si>
  <si>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</si>
  <si>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</si>
  <si>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</si>
  <si>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</si>
  <si>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</si>
  <si>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</si>
  <si>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</si>
  <si>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</si>
  <si>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</si>
  <si>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</si>
  <si>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</si>
  <si>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</si>
  <si>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</si>
  <si>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</si>
  <si>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</si>
  <si>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</si>
  <si>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</si>
  <si>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</si>
  <si>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</si>
  <si>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</si>
  <si>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</si>
  <si>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</si>
  <si>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</si>
  <si>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</si>
  <si>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</si>
  <si>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</si>
  <si>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</si>
  <si>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</si>
  <si>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</si>
  <si>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</si>
  <si>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</si>
  <si>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</si>
  <si>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</si>
  <si>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</si>
  <si>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</si>
  <si>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</si>
  <si>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</si>
  <si>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</si>
  <si>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</si>
  <si>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</si>
  <si>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</si>
  <si>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</si>
  <si>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</si>
  <si>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</si>
  <si>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</si>
  <si>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</si>
  <si>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</si>
  <si>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</si>
  <si>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</si>
  <si>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</si>
  <si>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</si>
  <si>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</si>
  <si>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</si>
  <si>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</si>
  <si>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</si>
  <si>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</si>
  <si>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</si>
  <si>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</si>
  <si>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</si>
  <si>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</si>
  <si>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</si>
  <si>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</si>
  <si>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</si>
  <si>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</si>
  <si>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</si>
  <si>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</si>
  <si>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</si>
  <si>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</si>
  <si>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</si>
  <si>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</si>
  <si>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</si>
  <si>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</si>
  <si>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</si>
  <si>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</si>
  <si>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</si>
  <si>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</si>
  <si>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</si>
  <si>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</si>
  <si>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</si>
  <si>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</si>
  <si>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</si>
  <si>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</si>
  <si>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</si>
  <si>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</si>
  <si>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</si>
  <si>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</si>
  <si>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</si>
  <si>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</si>
  <si>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</si>
  <si>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</si>
  <si>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</si>
  <si>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</si>
  <si>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</si>
  <si>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</si>
  <si>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</si>
  <si>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</si>
  <si>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</si>
  <si>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</si>
  <si>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</si>
  <si>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</si>
  <si>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</si>
  <si>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</si>
  <si>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</si>
  <si>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</si>
  <si>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</si>
  <si>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</si>
  <si>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</si>
  <si>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</si>
  <si>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</si>
  <si>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</si>
  <si>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</si>
  <si>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</si>
  <si>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</si>
  <si>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</si>
  <si>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</si>
  <si>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</si>
  <si>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</si>
  <si>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</si>
  <si>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</si>
  <si>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</si>
  <si>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</si>
  <si>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</si>
  <si>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</si>
  <si>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</si>
  <si>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</si>
  <si>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</si>
  <si>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</si>
  <si>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</si>
  <si>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</si>
  <si>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</si>
  <si>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</si>
  <si>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</si>
  <si>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</si>
  <si>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</si>
  <si>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</si>
  <si>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</si>
  <si>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</si>
  <si>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</si>
  <si>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</si>
  <si>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</si>
  <si>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</si>
  <si>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</si>
  <si>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</si>
  <si>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</si>
  <si>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</si>
  <si>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</si>
  <si>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</si>
  <si>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</si>
  <si>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</si>
  <si>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</si>
  <si>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</si>
  <si>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</si>
  <si>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</si>
  <si>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</si>
  <si>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</si>
  <si>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</si>
  <si>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</si>
  <si>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</si>
  <si>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</si>
  <si>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</si>
  <si>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</si>
  <si>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</si>
  <si>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</si>
  <si>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</si>
  <si>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</si>
  <si>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</si>
  <si>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</si>
  <si>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</si>
  <si>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</si>
  <si>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</si>
  <si>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</si>
  <si>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</si>
  <si>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</si>
  <si>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</si>
  <si>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</si>
  <si>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</si>
  <si>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</si>
  <si>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</si>
  <si>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</si>
  <si>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</si>
  <si>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</si>
  <si>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</si>
  <si>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</si>
  <si>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</si>
  <si>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</si>
  <si>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</si>
  <si>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</si>
  <si>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</si>
  <si>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</si>
  <si>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</si>
  <si>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</si>
  <si>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</si>
  <si>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</si>
  <si>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</si>
  <si>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</si>
  <si>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</si>
  <si>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</si>
  <si>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</si>
  <si>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</si>
  <si>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</si>
  <si>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</si>
  <si>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</si>
  <si>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</si>
  <si>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</si>
  <si>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</si>
  <si>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</si>
  <si>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</si>
  <si>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</si>
  <si>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</si>
  <si>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</si>
  <si>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</si>
  <si>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</si>
  <si>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</si>
  <si>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</si>
  <si>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</si>
  <si>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</si>
  <si>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</si>
  <si>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</si>
  <si>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</si>
  <si>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</si>
  <si>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</si>
  <si>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</si>
  <si>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</si>
  <si>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</si>
  <si>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</si>
  <si>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</si>
  <si>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</si>
  <si>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</si>
  <si>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</si>
  <si>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</si>
  <si>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</si>
  <si>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</si>
  <si>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</si>
  <si>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</si>
  <si>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</si>
  <si>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</si>
  <si>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</si>
  <si>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</si>
  <si>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</si>
  <si>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</si>
  <si>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</si>
  <si>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</si>
  <si>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</si>
  <si>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</si>
  <si>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</si>
  <si>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</si>
  <si>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</si>
  <si>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</si>
  <si>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</si>
  <si>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</si>
  <si>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</si>
  <si>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</si>
  <si>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</si>
  <si>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</si>
  <si>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</si>
  <si>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</si>
  <si>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</si>
  <si>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</si>
  <si>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</si>
  <si>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</si>
  <si>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</si>
  <si>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</si>
  <si>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</si>
  <si>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</si>
  <si>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</si>
  <si>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</si>
  <si>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</si>
  <si>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</si>
  <si>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</si>
  <si>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</si>
  <si>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</si>
  <si>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</si>
  <si>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</si>
  <si>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</si>
  <si>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</si>
  <si>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</si>
  <si>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</si>
  <si>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</si>
  <si>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</si>
  <si>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</si>
  <si>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</si>
  <si>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</si>
  <si>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</si>
  <si>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</si>
  <si>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</si>
  <si>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</si>
  <si>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</si>
  <si>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</si>
  <si>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</si>
  <si>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</si>
  <si>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</si>
  <si>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</si>
  <si>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</si>
  <si>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</si>
  <si>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</si>
  <si>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</si>
  <si>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</si>
  <si>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</si>
  <si>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</si>
  <si>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</si>
  <si>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</si>
  <si>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</si>
  <si>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</si>
  <si>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</si>
  <si>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</si>
  <si>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</si>
  <si>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</si>
  <si>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</si>
  <si>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</si>
  <si>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</si>
  <si>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</si>
  <si>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</si>
  <si>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</si>
  <si>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</si>
  <si>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</si>
  <si>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</si>
  <si>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</si>
  <si>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</si>
  <si>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</si>
  <si>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</si>
  <si>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</si>
  <si>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</si>
  <si>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</si>
  <si>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</si>
  <si>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</si>
  <si>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</si>
  <si>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</si>
  <si>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</si>
  <si>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</si>
  <si>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</si>
  <si>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</si>
  <si>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</si>
  <si>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</si>
  <si>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</si>
  <si>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</si>
  <si>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</si>
  <si>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</si>
  <si>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</si>
  <si>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</si>
  <si>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</si>
  <si>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</si>
  <si>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</si>
  <si>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</si>
  <si>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</si>
  <si>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</si>
  <si>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</si>
  <si>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</si>
  <si>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</si>
  <si>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</si>
  <si>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</si>
  <si>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</si>
  <si>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</si>
  <si>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</si>
  <si>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</si>
  <si>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</si>
  <si>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</si>
  <si>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</si>
  <si>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</si>
  <si>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</si>
  <si>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</si>
  <si>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</si>
  <si>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</si>
  <si>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</si>
  <si>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</si>
  <si>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</si>
  <si>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</si>
  <si>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</si>
  <si>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</si>
  <si>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</si>
  <si>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</si>
  <si>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</si>
  <si>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</si>
  <si>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</si>
  <si>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</si>
  <si>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</si>
  <si>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</si>
  <si>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</si>
  <si>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</si>
  <si>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</si>
  <si>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</si>
  <si>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</si>
  <si>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</si>
  <si>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</si>
  <si>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</si>
  <si>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</si>
  <si>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</si>
  <si>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</si>
  <si>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</si>
  <si>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</si>
  <si>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</si>
  <si>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</si>
  <si>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</si>
  <si>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</si>
  <si>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</si>
  <si>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</si>
  <si>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</si>
  <si>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</si>
  <si>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</si>
  <si>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</si>
  <si>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</si>
  <si>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</si>
  <si>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</si>
  <si>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</si>
  <si>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</si>
  <si>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</si>
  <si>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</si>
  <si>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</si>
  <si>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</si>
  <si>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</si>
  <si>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</si>
  <si>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</si>
  <si>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</si>
  <si>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</si>
  <si>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</si>
  <si>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</si>
  <si>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</si>
  <si>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</si>
  <si>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</si>
  <si>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</si>
  <si>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</si>
  <si>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</si>
  <si>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</si>
  <si>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</si>
  <si>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</si>
  <si>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</si>
  <si>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</si>
  <si>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</si>
  <si>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</si>
  <si>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</si>
  <si>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</si>
  <si>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</si>
  <si>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</si>
  <si>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</si>
  <si>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</si>
  <si>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</si>
  <si>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</si>
  <si>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</si>
  <si>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</si>
  <si>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</si>
  <si>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</si>
  <si>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</si>
  <si>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</si>
  <si>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</si>
  <si>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</si>
  <si>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</si>
  <si>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</si>
  <si>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</si>
  <si>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</si>
  <si>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</si>
  <si>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</si>
  <si>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</si>
  <si>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</si>
  <si>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</si>
  <si>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</si>
  <si>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</si>
  <si>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</si>
  <si>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</si>
  <si>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</si>
  <si>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</si>
  <si>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</si>
  <si>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</si>
  <si>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</si>
  <si>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</si>
  <si>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</si>
  <si>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</si>
  <si>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</si>
  <si>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</si>
  <si>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</si>
  <si>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</si>
  <si>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</si>
  <si>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</si>
  <si>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</si>
  <si>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</si>
  <si>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</si>
  <si>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</si>
  <si>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</si>
  <si>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</si>
  <si>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</si>
  <si>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</si>
  <si>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</si>
  <si>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</si>
  <si>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</si>
  <si>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</si>
  <si>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</si>
  <si>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</si>
  <si>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</si>
  <si>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</si>
  <si>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</si>
  <si>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</si>
  <si>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</si>
  <si>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</si>
  <si>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</si>
  <si>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</si>
  <si>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</si>
  <si>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</si>
  <si>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</si>
  <si>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</si>
  <si>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</si>
  <si>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</si>
  <si>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</si>
  <si>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</si>
  <si>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</si>
  <si>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</si>
  <si>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</si>
  <si>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</si>
  <si>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</si>
  <si>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</si>
  <si>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</si>
  <si>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</si>
  <si>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</si>
  <si>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</si>
  <si>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</si>
  <si>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</si>
  <si>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</si>
  <si>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</si>
  <si>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</si>
  <si>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</si>
  <si>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</si>
  <si>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</si>
  <si>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</si>
  <si>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</si>
  <si>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</si>
  <si>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</si>
  <si>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</si>
  <si>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</si>
  <si>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</si>
  <si>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</si>
  <si>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</si>
  <si>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</si>
  <si>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</si>
  <si>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</si>
  <si>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</si>
  <si>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</si>
  <si>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</si>
  <si>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</si>
  <si>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</si>
  <si>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</si>
  <si>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</si>
  <si>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</si>
  <si>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</si>
  <si>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</si>
  <si>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</si>
  <si>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</si>
  <si>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</si>
  <si>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</si>
  <si>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</si>
  <si>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</si>
  <si>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</si>
  <si>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</si>
  <si>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</si>
  <si>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</si>
  <si>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</si>
  <si>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</si>
  <si>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</si>
  <si>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</si>
  <si>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</si>
  <si>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</si>
  <si>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</si>
  <si>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</si>
  <si>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</si>
  <si>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</si>
  <si>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</si>
  <si>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</si>
  <si>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</si>
  <si>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</si>
  <si>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</si>
  <si>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</si>
  <si>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</si>
  <si>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</si>
  <si>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</si>
  <si>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</si>
  <si>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</si>
  <si>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</si>
  <si>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</si>
  <si>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</si>
  <si>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</si>
  <si>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</si>
  <si>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</si>
  <si>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</si>
  <si>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</si>
  <si>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</si>
  <si>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</si>
  <si>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</si>
  <si>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</si>
  <si>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</si>
  <si>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</si>
  <si>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</si>
  <si>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</si>
  <si>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</si>
  <si>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</si>
  <si>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</si>
  <si>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</si>
  <si>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</si>
  <si>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</si>
  <si>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</si>
  <si>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</si>
  <si>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</si>
  <si>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</si>
  <si>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</si>
  <si>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</si>
  <si>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</si>
  <si>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</si>
  <si>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</si>
  <si>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</si>
  <si>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</si>
  <si>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</si>
  <si>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</si>
  <si>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</si>
  <si>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</si>
  <si>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</si>
  <si>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</si>
  <si>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</si>
  <si>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</si>
  <si>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</si>
  <si>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</si>
  <si>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</si>
  <si>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</si>
  <si>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</si>
  <si>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</si>
  <si>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</si>
  <si>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</si>
  <si>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</si>
  <si>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</si>
  <si>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</si>
  <si>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</si>
  <si>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</si>
  <si>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</si>
  <si>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</si>
  <si>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</si>
  <si>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</si>
  <si>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</si>
  <si>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</si>
  <si>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</si>
  <si>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</si>
  <si>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</si>
  <si>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</si>
  <si>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</si>
  <si>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</si>
  <si>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</si>
  <si>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</si>
  <si>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</si>
  <si>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</si>
  <si>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</si>
  <si>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</si>
  <si>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</si>
  <si>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</si>
  <si>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</si>
  <si>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</si>
  <si>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</si>
  <si>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</si>
  <si>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</si>
  <si>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</si>
  <si>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</si>
  <si>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</si>
  <si>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</si>
  <si>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</si>
  <si>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</si>
  <si>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</si>
  <si>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</si>
  <si>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</si>
  <si>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</si>
  <si>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</si>
  <si>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</si>
  <si>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</si>
  <si>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</si>
  <si>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</si>
  <si>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</si>
  <si>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</si>
  <si>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</si>
  <si>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</si>
  <si>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</si>
  <si>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</si>
  <si>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</si>
  <si>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</si>
  <si>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</si>
  <si>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</si>
  <si>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</si>
  <si>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</si>
  <si>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</si>
  <si>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</si>
  <si>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</si>
  <si>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</si>
  <si>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</si>
  <si>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</si>
  <si>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</si>
  <si>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</si>
  <si>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</si>
  <si>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</si>
  <si>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</si>
  <si>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</si>
  <si>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</si>
  <si>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</si>
  <si>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</si>
  <si>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</si>
  <si>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</si>
  <si>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</si>
  <si>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</si>
  <si>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</si>
  <si>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</si>
  <si>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</si>
  <si>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</si>
  <si>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</si>
  <si>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</si>
  <si>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</si>
  <si>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</si>
  <si>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</si>
  <si>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</si>
  <si>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</si>
  <si>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</si>
  <si>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</si>
  <si>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</si>
  <si>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</si>
  <si>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</si>
  <si>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</si>
  <si>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</si>
  <si>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</si>
  <si>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</si>
  <si>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</si>
  <si>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</si>
  <si>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</si>
  <si>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</si>
  <si>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</si>
  <si>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</si>
  <si>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</si>
  <si>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</si>
  <si>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</si>
  <si>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</si>
  <si>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</si>
  <si>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</si>
  <si>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</si>
  <si>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</si>
  <si>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</si>
  <si>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</si>
  <si>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</si>
  <si>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</si>
  <si>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</si>
  <si>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</si>
  <si>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</si>
  <si>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</si>
  <si>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</si>
  <si>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</si>
  <si>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</si>
  <si>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</si>
  <si>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</si>
  <si>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</si>
  <si>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</si>
  <si>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</si>
  <si>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</si>
  <si>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</si>
  <si>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</si>
  <si>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</si>
  <si>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</si>
  <si>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</si>
  <si>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</si>
  <si>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</si>
  <si>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</si>
  <si>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</si>
  <si>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</si>
  <si>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</si>
  <si>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</si>
  <si>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</si>
  <si>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</si>
  <si>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</si>
  <si>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</si>
  <si>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</si>
  <si>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</si>
  <si>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</si>
  <si>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</si>
  <si>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</si>
  <si>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</si>
  <si>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</si>
  <si>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</si>
  <si>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</si>
  <si>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</si>
  <si>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</si>
  <si>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</si>
  <si>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</si>
  <si>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</si>
  <si>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</si>
  <si>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</si>
  <si>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</si>
  <si>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</si>
  <si>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</si>
  <si>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</si>
  <si>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</si>
  <si>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</si>
  <si>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</si>
  <si>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</si>
  <si>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</si>
  <si>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</si>
  <si>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</si>
  <si>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</si>
  <si>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</si>
  <si>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</si>
  <si>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</si>
  <si>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</si>
  <si>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</si>
  <si>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</si>
  <si>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</si>
  <si>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</si>
  <si>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</si>
  <si>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</si>
  <si>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</si>
  <si>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</si>
  <si>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</si>
  <si>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</si>
  <si>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</si>
  <si>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</si>
  <si>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</si>
  <si>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</si>
  <si>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</si>
  <si>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</si>
  <si>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</si>
  <si>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</si>
  <si>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</si>
  <si>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</si>
  <si>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</si>
  <si>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</si>
  <si>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</si>
  <si>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</si>
  <si>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</si>
  <si>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</si>
  <si>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</si>
  <si>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</si>
  <si>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</si>
  <si>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</si>
  <si>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</si>
  <si>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</si>
  <si>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</si>
  <si>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</si>
  <si>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</si>
  <si>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</si>
  <si>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</si>
  <si>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</si>
  <si>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</si>
  <si>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</si>
  <si>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</si>
  <si>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</si>
  <si>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</si>
  <si>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</si>
  <si>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</si>
  <si>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</si>
  <si>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</si>
  <si>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</si>
  <si>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</si>
  <si>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</si>
  <si>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</si>
  <si>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</si>
  <si>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</si>
  <si>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</si>
  <si>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</si>
  <si>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</si>
  <si>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</si>
  <si>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</si>
  <si>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</si>
  <si>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</si>
  <si>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</si>
  <si>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</si>
  <si>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</si>
  <si>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</si>
  <si>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</si>
  <si>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</si>
  <si>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</si>
  <si>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</si>
  <si>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</si>
  <si>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</si>
  <si>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</si>
  <si>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</si>
  <si>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</si>
  <si>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</si>
  <si>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</si>
  <si>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</si>
  <si>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</si>
  <si>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</si>
  <si>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</si>
  <si>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</si>
  <si>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</si>
  <si>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</si>
  <si>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</si>
  <si>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</si>
  <si>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</si>
  <si>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</si>
  <si>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</si>
  <si>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</si>
  <si>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</si>
  <si>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</si>
  <si>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</si>
  <si>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</si>
  <si>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</si>
  <si>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</si>
  <si>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</si>
  <si>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</si>
  <si>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</si>
  <si>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</si>
  <si>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</si>
  <si>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</si>
  <si>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</si>
  <si>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</si>
  <si>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</si>
  <si>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</si>
  <si>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</si>
  <si>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</si>
  <si>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</si>
  <si>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</si>
  <si>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</si>
  <si>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</si>
  <si>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</si>
  <si>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</si>
  <si>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</si>
  <si>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</si>
  <si>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</si>
  <si>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</si>
  <si>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</si>
  <si>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</si>
  <si>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</si>
  <si>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</si>
  <si>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</si>
  <si>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</si>
  <si>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</si>
  <si>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</si>
  <si>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</si>
  <si>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</si>
  <si>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</si>
  <si>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</si>
  <si>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</si>
  <si>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</si>
  <si>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</si>
  <si>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</si>
  <si>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</si>
  <si>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</si>
  <si>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</si>
  <si>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</si>
  <si>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</si>
  <si>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</si>
  <si>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</si>
  <si>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</si>
  <si>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</si>
  <si>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</si>
  <si>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</si>
  <si>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</si>
  <si>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</si>
  <si>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</si>
  <si>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</si>
  <si>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</si>
  <si>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</si>
  <si>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</si>
  <si>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</si>
  <si>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</si>
  <si>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</si>
  <si>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</si>
  <si>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</si>
  <si>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</si>
  <si>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</si>
  <si>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</si>
  <si>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</si>
  <si>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</si>
  <si>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</si>
  <si>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</si>
  <si>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</si>
  <si>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</si>
  <si>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</si>
  <si>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</si>
  <si>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</si>
  <si>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</si>
  <si>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</si>
  <si>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</si>
  <si>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</si>
  <si>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</si>
  <si>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</si>
  <si>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</si>
  <si>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</si>
  <si>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</si>
  <si>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</si>
  <si>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</si>
  <si>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</si>
  <si>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</si>
  <si>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</si>
  <si>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</si>
  <si>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</si>
  <si>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</si>
  <si>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</si>
  <si>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</si>
  <si>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</si>
  <si>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</si>
  <si>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</si>
  <si>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</si>
  <si>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</si>
  <si>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</si>
  <si>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</si>
  <si>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</si>
  <si>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</si>
  <si>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</si>
  <si>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</si>
  <si>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</si>
  <si>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</si>
  <si>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</si>
  <si>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</si>
  <si>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</si>
  <si>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</si>
  <si>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</si>
  <si>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</si>
  <si>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</si>
  <si>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</si>
  <si>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</si>
  <si>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</si>
  <si>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</si>
  <si>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</si>
  <si>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</si>
  <si>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</si>
  <si>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</si>
  <si>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</si>
  <si>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</si>
  <si>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</si>
  <si>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</si>
  <si>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</si>
  <si>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</si>
  <si>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</si>
  <si>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</si>
  <si>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</si>
  <si>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</si>
  <si>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</si>
  <si>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</si>
  <si>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</si>
  <si>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</si>
  <si>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</si>
  <si>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</si>
  <si>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</si>
  <si>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</si>
  <si>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</si>
  <si>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</si>
  <si>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</si>
  <si>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</si>
  <si>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</si>
  <si>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</si>
  <si>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</si>
  <si>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</si>
  <si>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</si>
  <si>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</si>
  <si>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</si>
  <si>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</si>
  <si>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</si>
  <si>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</si>
  <si>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</si>
  <si>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</si>
  <si>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</si>
  <si>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</si>
  <si>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</si>
  <si>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</si>
  <si>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</si>
  <si>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</si>
  <si>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</si>
  <si>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</si>
  <si>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</si>
  <si>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</si>
  <si>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</si>
  <si>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</si>
  <si>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</si>
  <si>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</si>
  <si>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</si>
  <si>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</si>
  <si>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</si>
  <si>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</si>
  <si>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</si>
  <si>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</si>
  <si>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</si>
  <si>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</si>
  <si>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</si>
  <si>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</si>
  <si>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</si>
  <si>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</si>
  <si>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</si>
  <si>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</si>
  <si>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</si>
  <si>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</si>
  <si>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</si>
  <si>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</si>
  <si>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</si>
  <si>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</si>
  <si>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</si>
  <si>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</si>
  <si>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</si>
  <si>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</si>
  <si>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</si>
  <si>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</si>
  <si>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</si>
  <si>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</si>
  <si>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</si>
  <si>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</si>
  <si>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</si>
  <si>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</si>
  <si>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</si>
  <si>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</si>
  <si>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</si>
  <si>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</si>
  <si>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</si>
  <si>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</si>
  <si>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</si>
  <si>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</si>
  <si>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</si>
  <si>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</si>
  <si>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</si>
  <si>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</si>
  <si>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</si>
  <si>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</si>
  <si>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</si>
  <si>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</si>
  <si>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</si>
  <si>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</si>
  <si>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</si>
  <si>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</si>
  <si>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</si>
  <si>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</si>
  <si>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</si>
  <si>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</si>
  <si>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</si>
  <si>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</si>
  <si>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</si>
  <si>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</si>
  <si>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</si>
  <si>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</si>
  <si>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</si>
  <si>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</si>
  <si>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</si>
  <si>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</si>
  <si>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</si>
  <si>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</si>
  <si>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</si>
  <si>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</si>
  <si>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</si>
  <si>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</si>
  <si>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</si>
  <si>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</si>
  <si>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</si>
  <si>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</si>
  <si>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</si>
  <si>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</si>
  <si>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</si>
  <si>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</si>
  <si>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</si>
  <si>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</si>
  <si>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</si>
  <si>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</si>
  <si>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</si>
  <si>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</si>
  <si>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</si>
  <si>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</si>
  <si>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</si>
  <si>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</si>
  <si>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</si>
  <si>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</si>
  <si>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</si>
  <si>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</si>
  <si>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</si>
  <si>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</si>
  <si>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</si>
  <si>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</si>
  <si>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</si>
  <si>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</si>
  <si>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</si>
  <si>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</si>
  <si>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</si>
  <si>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</si>
  <si>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</si>
  <si>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</si>
  <si>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</si>
  <si>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</si>
  <si>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</si>
  <si>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</si>
  <si>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</si>
  <si>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</si>
  <si>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</si>
  <si>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</si>
  <si>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</si>
  <si>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</si>
  <si>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</si>
  <si>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</si>
  <si>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</si>
  <si>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</si>
  <si>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</si>
  <si>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</si>
  <si>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</si>
  <si>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</si>
  <si>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</si>
  <si>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</si>
  <si>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</si>
  <si>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</si>
  <si>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</si>
  <si>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</si>
  <si>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</si>
  <si>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</si>
  <si>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</si>
  <si>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</si>
  <si>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</si>
  <si>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</si>
  <si>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</si>
  <si>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</si>
  <si>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</si>
  <si>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</si>
  <si>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</si>
  <si>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</si>
  <si>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</si>
  <si>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</si>
  <si>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</si>
  <si>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</si>
  <si>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</si>
  <si>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</si>
  <si>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</si>
  <si>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</si>
  <si>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</si>
  <si>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</si>
  <si>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</si>
  <si>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</si>
  <si>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</si>
  <si>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</si>
  <si>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</si>
  <si>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</si>
  <si>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</si>
  <si>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</si>
  <si>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</si>
  <si>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</si>
  <si>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</si>
  <si>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</si>
  <si>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</si>
  <si>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</si>
  <si>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</si>
  <si>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</si>
  <si>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</si>
  <si>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</si>
  <si>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</si>
  <si>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</si>
  <si>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</si>
  <si>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</si>
  <si>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</si>
  <si>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</si>
  <si>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</si>
  <si>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</si>
  <si>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</si>
  <si>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</si>
  <si>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</si>
  <si>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</si>
  <si>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</si>
  <si>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</si>
  <si>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</si>
  <si>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</si>
  <si>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</si>
  <si>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</si>
  <si>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</si>
  <si>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</si>
  <si>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</si>
  <si>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</si>
  <si>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</si>
  <si>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</si>
  <si>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</si>
  <si>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</si>
  <si>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</si>
  <si>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</si>
  <si>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</si>
  <si>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</si>
  <si>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</si>
  <si>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</si>
  <si>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</si>
  <si>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</si>
  <si>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</si>
  <si>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</si>
  <si>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</si>
  <si>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</si>
  <si>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</si>
  <si>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</si>
  <si>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</si>
  <si>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</si>
  <si>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</si>
  <si>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</si>
  <si>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</si>
  <si>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</si>
  <si>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</si>
  <si>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</si>
  <si>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</si>
  <si>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</si>
  <si>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</si>
  <si>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</si>
  <si>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</si>
  <si>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</si>
  <si>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</si>
  <si>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</si>
  <si>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</si>
  <si>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</si>
  <si>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</si>
  <si>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</si>
  <si>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</si>
  <si>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</si>
  <si>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</si>
  <si>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</si>
  <si>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</si>
  <si>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</si>
  <si>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</si>
  <si>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</si>
  <si>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</si>
  <si>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</si>
  <si>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</si>
  <si>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</si>
  <si>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</si>
  <si>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</si>
  <si>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</si>
  <si>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</si>
  <si>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</si>
  <si>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</si>
  <si>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</si>
  <si>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</si>
  <si>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</si>
  <si>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</si>
  <si>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</si>
  <si>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</si>
  <si>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</si>
  <si>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</si>
  <si>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</si>
  <si>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</si>
  <si>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</si>
  <si>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</si>
  <si>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</si>
  <si>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</si>
  <si>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</si>
  <si>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</si>
  <si>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</si>
  <si>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</si>
  <si>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</si>
  <si>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</si>
  <si>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</si>
  <si>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</si>
  <si>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</si>
  <si>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</si>
  <si>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</si>
  <si>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</si>
  <si>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</si>
  <si>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</si>
  <si>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</si>
  <si>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</si>
  <si>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</si>
  <si>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</si>
  <si>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</si>
  <si>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</si>
  <si>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</si>
  <si>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</si>
  <si>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</si>
  <si>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</si>
  <si>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</si>
  <si>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</si>
  <si>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</si>
  <si>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</si>
  <si>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</si>
  <si>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</si>
  <si>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</si>
  <si>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</si>
  <si>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</si>
  <si>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</si>
  <si>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</si>
  <si>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</si>
  <si>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</si>
  <si>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</si>
  <si>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</si>
  <si>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</si>
  <si>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</si>
  <si>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</si>
  <si>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</si>
  <si>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</si>
  <si>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</si>
  <si>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</si>
  <si>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</si>
  <si>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</si>
  <si>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</si>
  <si>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</si>
  <si>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</si>
  <si>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</si>
  <si>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</si>
  <si>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</si>
  <si>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</si>
  <si>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</si>
  <si>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</si>
  <si>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</si>
  <si>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</si>
  <si>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</si>
  <si>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</si>
  <si>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</si>
  <si>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</si>
  <si>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</si>
  <si>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</si>
  <si>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</si>
  <si>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</si>
  <si>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</si>
  <si>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</si>
  <si>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</si>
  <si>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</si>
  <si>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</si>
  <si>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</si>
  <si>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</si>
  <si>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</si>
  <si>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</si>
  <si>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</si>
  <si>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</si>
  <si>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</si>
  <si>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</si>
  <si>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</si>
  <si>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</si>
  <si>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</si>
  <si>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</si>
  <si>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</si>
  <si>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</si>
  <si>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</si>
  <si>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</si>
  <si>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</si>
  <si>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</si>
  <si>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</si>
  <si>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</si>
  <si>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</si>
  <si>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</si>
  <si>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</si>
  <si>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</si>
  <si>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</si>
  <si>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</si>
  <si>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</si>
  <si>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</si>
  <si>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</si>
  <si>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</si>
  <si>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</si>
  <si>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</si>
  <si>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</si>
  <si>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</si>
  <si>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</si>
  <si>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</si>
  <si>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</si>
  <si>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</si>
  <si>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</si>
  <si>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</si>
  <si>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</si>
  <si>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</si>
  <si>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</si>
  <si>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</si>
  <si>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</si>
  <si>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</si>
  <si>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</si>
  <si>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</si>
  <si>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</si>
  <si>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</si>
  <si>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</si>
  <si>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</si>
  <si>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</si>
  <si>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</si>
  <si>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</si>
  <si>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</si>
  <si>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</si>
  <si>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</si>
  <si>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</si>
  <si>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</si>
  <si>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</si>
  <si>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</si>
  <si>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</si>
  <si>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</si>
  <si>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</si>
  <si>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</si>
  <si>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</si>
  <si>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</si>
  <si>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</si>
  <si>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</si>
  <si>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</si>
  <si>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</si>
  <si>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</si>
  <si>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</si>
  <si>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</si>
  <si>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</si>
  <si>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</si>
  <si>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</si>
  <si>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</si>
  <si>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</si>
  <si>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</si>
  <si>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</si>
  <si>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</si>
  <si>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</si>
  <si>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</si>
  <si>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</si>
  <si>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</si>
  <si>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</si>
  <si>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</si>
  <si>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</si>
  <si>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</si>
  <si>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</si>
  <si>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</si>
  <si>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</si>
  <si>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</si>
  <si>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</si>
  <si>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</si>
  <si>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</si>
  <si>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</si>
  <si>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</si>
  <si>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</si>
  <si>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</si>
  <si>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</si>
  <si>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</si>
  <si>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</si>
  <si>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</si>
  <si>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</si>
  <si>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</si>
  <si>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</si>
  <si>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</si>
  <si>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</si>
  <si>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</si>
  <si>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</si>
  <si>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</si>
  <si>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</si>
  <si>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</si>
  <si>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</si>
  <si>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</si>
  <si>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</si>
  <si>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</si>
  <si>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</si>
  <si>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</si>
  <si>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</si>
  <si>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</si>
  <si>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</si>
  <si>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</si>
  <si>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</si>
  <si>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</si>
  <si>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</si>
  <si>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</si>
  <si>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</si>
  <si>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</si>
  <si>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</si>
  <si>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</si>
  <si>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</si>
  <si>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</si>
  <si>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</si>
  <si>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</si>
  <si>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</si>
  <si>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</si>
  <si>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</si>
  <si>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</si>
  <si>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</si>
  <si>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</si>
  <si>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</si>
  <si>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</si>
  <si>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</si>
  <si>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</si>
  <si>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</si>
  <si>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</si>
  <si>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</si>
  <si>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</si>
  <si>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</si>
  <si>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</si>
  <si>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</si>
  <si>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</si>
  <si>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</si>
  <si>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</si>
  <si>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</si>
  <si>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</si>
  <si>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</si>
  <si>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</si>
  <si>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</si>
  <si>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</si>
  <si>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</si>
  <si>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</si>
  <si>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</si>
  <si>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</si>
  <si>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</si>
  <si>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</si>
  <si>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</si>
  <si>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</si>
  <si>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</si>
  <si>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</si>
  <si>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</si>
  <si>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</si>
  <si>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</si>
  <si>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</si>
  <si>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</si>
  <si>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</si>
  <si>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</si>
  <si>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</si>
  <si>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</si>
  <si>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</si>
  <si>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</si>
  <si>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</si>
  <si>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</si>
  <si>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</si>
  <si>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</si>
  <si>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</si>
  <si>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</si>
  <si>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</si>
  <si>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</si>
  <si>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</si>
  <si>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</si>
  <si>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</si>
  <si>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</si>
  <si>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</si>
  <si>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</si>
  <si>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</si>
  <si>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</si>
  <si>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</si>
  <si>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</si>
  <si>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</si>
  <si>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</si>
  <si>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</si>
  <si>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</si>
  <si>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</si>
  <si>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</si>
  <si>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</si>
  <si>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</si>
  <si>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</si>
  <si>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</si>
  <si>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</si>
  <si>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</si>
  <si>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</si>
  <si>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</si>
  <si>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</si>
  <si>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</si>
  <si>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</si>
  <si>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</si>
  <si>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</si>
  <si>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</si>
  <si>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</si>
  <si>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</si>
  <si>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</si>
  <si>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</si>
  <si>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</si>
  <si>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</si>
  <si>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</si>
  <si>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</si>
  <si>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</si>
  <si>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</si>
  <si>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</si>
  <si>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</si>
  <si>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</si>
  <si>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</si>
  <si>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</si>
  <si>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</si>
  <si>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</si>
  <si>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</si>
  <si>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</si>
  <si>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</si>
  <si>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</si>
  <si>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</si>
  <si>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</si>
  <si>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</si>
  <si>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</si>
  <si>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</si>
  <si>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</si>
  <si>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</si>
  <si>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</si>
  <si>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</si>
  <si>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</si>
  <si>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</si>
  <si>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</si>
  <si>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</si>
  <si>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</si>
  <si>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</si>
  <si>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</si>
  <si>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</si>
  <si>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</si>
  <si>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</si>
  <si>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</si>
  <si>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</si>
  <si>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</si>
  <si>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</si>
  <si>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</si>
  <si>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</si>
  <si>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</si>
  <si>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</si>
  <si>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</si>
  <si>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</si>
  <si>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</si>
  <si>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</si>
  <si>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</si>
  <si>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</si>
  <si>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</si>
  <si>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</si>
  <si>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</si>
  <si>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</si>
  <si>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</si>
  <si>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</si>
  <si>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</si>
  <si>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</si>
  <si>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</si>
  <si>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</si>
  <si>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</si>
  <si>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</si>
  <si>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</si>
  <si>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</si>
  <si>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</si>
  <si>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</si>
  <si>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</si>
  <si>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</si>
  <si>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</si>
  <si>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</si>
  <si>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</si>
  <si>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</si>
  <si>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</si>
  <si>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</si>
  <si>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</si>
  <si>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</si>
  <si>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</si>
  <si>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</si>
  <si>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</si>
  <si>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</si>
  <si>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</si>
  <si>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</si>
  <si>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</si>
  <si>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</si>
  <si>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</si>
  <si>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</si>
  <si>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</si>
  <si>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</si>
  <si>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</si>
  <si>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</si>
  <si>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</si>
  <si>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</si>
  <si>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</si>
  <si>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</si>
  <si>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</si>
  <si>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</si>
  <si>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</si>
  <si>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</si>
  <si>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</si>
  <si>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</si>
  <si>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</si>
  <si>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</si>
  <si>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</si>
  <si>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</si>
  <si>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</si>
  <si>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</si>
  <si>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</si>
  <si>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</si>
  <si>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</si>
  <si>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</si>
  <si>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</si>
  <si>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</si>
  <si>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</si>
  <si>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</si>
  <si>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</si>
  <si>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</si>
  <si>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</si>
  <si>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</si>
  <si>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</si>
  <si>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</si>
  <si>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</si>
  <si>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</si>
  <si>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</si>
  <si>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</si>
  <si>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</si>
  <si>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</si>
  <si>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</si>
  <si>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</si>
  <si>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</si>
  <si>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</si>
  <si>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</si>
  <si>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</si>
  <si>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</si>
  <si>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</si>
  <si>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</si>
  <si>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</si>
  <si>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</si>
  <si>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</si>
  <si>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</si>
  <si>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</si>
  <si>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</si>
  <si>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</si>
  <si>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</si>
  <si>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</si>
  <si>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</si>
  <si>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</si>
  <si>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</si>
  <si>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</si>
  <si>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</si>
  <si>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</si>
  <si>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</si>
  <si>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</si>
  <si>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</si>
  <si>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</si>
  <si>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</si>
  <si>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</si>
  <si>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</si>
  <si>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</si>
  <si>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</si>
  <si>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</si>
  <si>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</si>
  <si>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</si>
  <si>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</si>
  <si>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</si>
  <si>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</si>
  <si>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</si>
  <si>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</si>
  <si>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</si>
  <si>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</si>
  <si>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</si>
  <si>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</si>
  <si>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</si>
  <si>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</si>
  <si>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</si>
  <si>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</si>
  <si>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</si>
  <si>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</si>
  <si>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</si>
  <si>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</si>
  <si>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</si>
  <si>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</si>
  <si>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</si>
  <si>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</si>
  <si>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</si>
  <si>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</si>
  <si>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</si>
  <si>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</si>
  <si>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</si>
  <si>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</si>
  <si>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</si>
  <si>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</si>
  <si>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</si>
  <si>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</si>
  <si>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</si>
  <si>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</si>
  <si>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</si>
  <si>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</si>
  <si>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</si>
  <si>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</si>
  <si>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</si>
  <si>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</si>
  <si>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</si>
  <si>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</si>
  <si>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</si>
  <si>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</si>
  <si>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</si>
  <si>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</si>
  <si>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</si>
  <si>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</si>
  <si>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</si>
  <si>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</si>
  <si>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</si>
  <si>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</si>
  <si>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</si>
  <si>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</si>
  <si>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</si>
  <si>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</si>
  <si>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</si>
  <si>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</si>
  <si>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</si>
  <si>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</si>
  <si>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</si>
  <si>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</si>
  <si>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</si>
  <si>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</si>
  <si>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</si>
  <si>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</si>
  <si>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</si>
  <si>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</si>
  <si>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</si>
  <si>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</si>
  <si>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</si>
  <si>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</si>
  <si>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</si>
  <si>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</si>
  <si>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</si>
  <si>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</si>
  <si>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</si>
  <si>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</si>
  <si>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</si>
  <si>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</si>
  <si>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</si>
  <si>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</si>
  <si>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</si>
  <si>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</si>
  <si>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</si>
  <si>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</si>
  <si>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</si>
  <si>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</si>
  <si>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</si>
  <si>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</si>
  <si>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</si>
  <si>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</si>
  <si>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</si>
  <si>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</si>
  <si>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</si>
  <si>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</si>
  <si>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</si>
  <si>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</si>
  <si>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</si>
  <si>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</si>
  <si>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</si>
  <si>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</si>
  <si>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</si>
  <si>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</si>
  <si>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</si>
  <si>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</si>
  <si>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</si>
  <si>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</si>
  <si>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</si>
  <si>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</si>
  <si>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</si>
  <si>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</si>
  <si>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</si>
  <si>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</si>
  <si>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</si>
  <si>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</si>
  <si>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</si>
  <si>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</si>
  <si>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</si>
  <si>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</si>
  <si>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</si>
  <si>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</si>
  <si>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</si>
  <si>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</si>
  <si>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</si>
  <si>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</si>
  <si>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</si>
  <si>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</si>
  <si>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</si>
  <si>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</si>
  <si>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</si>
  <si>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</si>
  <si>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</si>
  <si>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</si>
  <si>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</si>
  <si>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</si>
  <si>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</si>
  <si>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</si>
  <si>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</si>
  <si>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</si>
  <si>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</si>
  <si>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</si>
  <si>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</si>
  <si>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</si>
  <si>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</si>
  <si>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</si>
  <si>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</si>
  <si>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</si>
  <si>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</si>
  <si>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</si>
  <si>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</si>
  <si>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</si>
  <si>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</si>
  <si>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</si>
  <si>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</si>
  <si>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</si>
  <si>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</si>
  <si>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</si>
  <si>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</si>
  <si>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</si>
  <si>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</si>
  <si>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</si>
  <si>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</si>
  <si>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</si>
  <si>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</si>
  <si>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</si>
  <si>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</si>
  <si>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</si>
  <si>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</si>
  <si>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</si>
  <si>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</si>
  <si>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</si>
  <si>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</si>
  <si>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</si>
  <si>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</si>
  <si>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</si>
  <si>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</si>
  <si>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</si>
  <si>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</si>
  <si>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</si>
  <si>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</si>
  <si>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</si>
  <si>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</si>
  <si>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</si>
  <si>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</si>
  <si>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</si>
  <si>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</si>
  <si>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</si>
  <si>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</si>
  <si>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</si>
  <si>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</si>
  <si>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</si>
  <si>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</si>
  <si>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</si>
  <si>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</si>
  <si>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</si>
  <si>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</si>
  <si>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</si>
  <si>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</si>
  <si>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</si>
  <si>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</si>
  <si>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</si>
  <si>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</si>
  <si>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</si>
  <si>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</si>
  <si>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</si>
  <si>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</si>
  <si>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</si>
  <si>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</si>
  <si>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</si>
  <si>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</si>
  <si>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</si>
  <si>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</si>
  <si>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</si>
  <si>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</si>
  <si>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</si>
  <si>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</si>
  <si>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</si>
  <si>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</si>
  <si>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</si>
  <si>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</si>
  <si>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</si>
  <si>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</si>
  <si>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</si>
  <si>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</si>
  <si>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</si>
  <si>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</si>
  <si>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</si>
  <si>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</si>
  <si>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</si>
  <si>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</si>
  <si>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</si>
  <si>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</si>
  <si>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</si>
  <si>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</si>
  <si>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</si>
  <si>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</si>
  <si>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</si>
  <si>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</si>
  <si>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</si>
  <si>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</si>
  <si>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</si>
  <si>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</si>
  <si>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</si>
  <si>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</si>
  <si>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</si>
  <si>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</si>
  <si>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</si>
  <si>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</si>
  <si>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</si>
  <si>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</si>
  <si>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</si>
  <si>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</si>
  <si>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</si>
  <si>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</si>
  <si>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</si>
  <si>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</si>
  <si>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</si>
  <si>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</si>
  <si>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</si>
  <si>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</si>
  <si>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</si>
  <si>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</si>
  <si>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</si>
  <si>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</si>
  <si>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</si>
  <si>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</si>
  <si>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</si>
  <si>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</si>
  <si>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</si>
  <si>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</si>
  <si>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</si>
  <si>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</si>
  <si>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</si>
  <si>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</si>
  <si>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</si>
  <si>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</si>
  <si>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</si>
  <si>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</si>
  <si>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</si>
  <si>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</si>
  <si>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</si>
  <si>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</si>
  <si>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</si>
  <si>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</si>
  <si>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</si>
  <si>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</si>
  <si>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</si>
  <si>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</si>
  <si>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</si>
  <si>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</si>
  <si>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</si>
  <si>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</si>
  <si>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</si>
  <si>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</si>
  <si>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</si>
  <si>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</si>
  <si>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</si>
  <si>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</si>
  <si>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</si>
  <si>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</si>
  <si>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</si>
  <si>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</si>
  <si>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</si>
  <si>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</si>
  <si>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</si>
  <si>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</si>
  <si>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</si>
  <si>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</si>
  <si>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</si>
  <si>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</si>
  <si>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</si>
  <si>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</si>
  <si>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</si>
  <si>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</si>
  <si>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</si>
  <si>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</si>
  <si>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</si>
  <si>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</si>
  <si>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</si>
  <si>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</si>
  <si>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</si>
  <si>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</si>
  <si>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</si>
  <si>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</si>
  <si>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</si>
  <si>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</si>
  <si>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</si>
  <si>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</si>
  <si>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</si>
  <si>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</si>
  <si>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</si>
  <si>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</si>
  <si>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</si>
  <si>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</si>
  <si>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</si>
  <si>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</si>
  <si>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</si>
  <si>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</si>
  <si>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</si>
  <si>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</si>
  <si>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</si>
  <si>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</si>
  <si>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</si>
  <si>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</si>
  <si>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</si>
  <si>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</si>
  <si>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</si>
  <si>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</si>
  <si>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</si>
  <si>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</si>
  <si>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</si>
  <si>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</si>
  <si>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</si>
  <si>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</si>
  <si>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</si>
  <si>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</si>
  <si>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</si>
  <si>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</si>
  <si>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</si>
  <si>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</si>
  <si>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</si>
  <si>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</si>
  <si>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</si>
  <si>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</si>
  <si>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</si>
  <si>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</si>
  <si>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</si>
  <si>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</si>
  <si>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</si>
  <si>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</si>
  <si>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</si>
  <si>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</si>
  <si>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</si>
  <si>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</si>
  <si>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</si>
  <si>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</si>
  <si>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</si>
  <si>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</si>
  <si>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</si>
  <si>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</si>
  <si>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</si>
  <si>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</si>
  <si>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</si>
  <si>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</si>
  <si>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</si>
  <si>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</si>
  <si>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</si>
  <si>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</si>
  <si>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</si>
  <si>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</si>
  <si>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</si>
  <si>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</si>
  <si>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</si>
  <si>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</si>
  <si>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</si>
  <si>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</si>
  <si>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</si>
  <si>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</si>
  <si>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</si>
  <si>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</si>
  <si>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</si>
  <si>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</si>
  <si>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</si>
  <si>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</si>
  <si>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</si>
  <si>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</si>
  <si>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</si>
  <si>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</si>
  <si>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</si>
  <si>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</si>
  <si>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</si>
  <si>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</si>
  <si>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</si>
  <si>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</si>
  <si>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</si>
  <si>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</si>
  <si>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</si>
  <si>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</si>
  <si>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</si>
  <si>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</si>
  <si>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</si>
  <si>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</si>
  <si>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</si>
  <si>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</si>
  <si>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</si>
  <si>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</si>
  <si>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</si>
  <si>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</si>
  <si>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</si>
  <si>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</si>
  <si>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</si>
  <si>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</si>
  <si>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</si>
  <si>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</si>
  <si>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</si>
  <si>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</si>
  <si>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</si>
  <si>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</si>
  <si>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</si>
  <si>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</si>
  <si>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</si>
  <si>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</si>
  <si>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</si>
  <si>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</si>
  <si>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</si>
  <si>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</si>
  <si>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</si>
  <si>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</si>
  <si>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</si>
  <si>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</si>
  <si>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</si>
  <si>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</si>
  <si>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</si>
  <si>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</si>
  <si>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</si>
  <si>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</si>
  <si>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</si>
  <si>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</si>
  <si>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</si>
  <si>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</si>
  <si>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</si>
  <si>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</si>
  <si>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</si>
  <si>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</si>
  <si>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</si>
  <si>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</si>
  <si>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</si>
  <si>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</si>
  <si>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</si>
  <si>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</si>
  <si>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</si>
  <si>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</si>
  <si>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</si>
  <si>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</si>
  <si>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</si>
  <si>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</si>
  <si>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</si>
  <si>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</si>
  <si>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</si>
  <si>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</si>
  <si>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</si>
  <si>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</si>
  <si>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</si>
  <si>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</si>
  <si>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</si>
  <si>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</si>
  <si>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</si>
  <si>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</si>
  <si>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</si>
  <si>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</si>
  <si>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</si>
  <si>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</si>
  <si>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</si>
  <si>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</si>
  <si>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</si>
  <si>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</si>
  <si>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</si>
  <si>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</si>
  <si>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</si>
  <si>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</si>
  <si>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</si>
  <si>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</si>
  <si>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</si>
  <si>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</si>
  <si>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</si>
  <si>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</si>
  <si>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</si>
  <si>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</si>
  <si>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</si>
  <si>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</si>
  <si>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</si>
  <si>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</si>
  <si>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</si>
  <si>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</si>
  <si>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</si>
  <si>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</si>
  <si>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</si>
  <si>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</si>
  <si>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</si>
  <si>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</si>
  <si>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</si>
  <si>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</si>
  <si>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</si>
  <si>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</si>
  <si>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</si>
  <si>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</si>
  <si>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</si>
  <si>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</si>
  <si>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</si>
  <si>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</si>
  <si>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</si>
  <si>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</si>
  <si>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</si>
  <si>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</si>
  <si>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</si>
  <si>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</si>
  <si>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</si>
  <si>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</si>
  <si>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</si>
  <si>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</si>
  <si>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</si>
  <si>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</si>
  <si>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</si>
  <si>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</si>
  <si>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</si>
  <si>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</si>
  <si>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</si>
  <si>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</si>
  <si>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</si>
  <si>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</si>
  <si>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</si>
  <si>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</si>
  <si>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</si>
  <si>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</si>
  <si>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</si>
  <si>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</si>
  <si>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</si>
  <si>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</si>
  <si>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</si>
  <si>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</si>
  <si>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</si>
  <si>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</si>
  <si>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</si>
  <si>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</si>
  <si>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</si>
  <si>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</si>
  <si>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</si>
  <si>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</si>
  <si>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</si>
  <si>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</si>
  <si>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</si>
  <si>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</si>
  <si>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</si>
  <si>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</si>
  <si>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</si>
  <si>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</si>
  <si>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</si>
  <si>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</si>
  <si>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</si>
  <si>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</si>
  <si>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</si>
  <si>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</si>
  <si>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</si>
  <si>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</si>
  <si>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</si>
  <si>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</si>
  <si>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</si>
  <si>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</si>
  <si>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</si>
  <si>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</si>
  <si>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</si>
  <si>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</si>
  <si>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</si>
  <si>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</si>
  <si>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</si>
  <si>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</si>
  <si>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</si>
  <si>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</si>
  <si>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</si>
  <si>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</si>
  <si>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</si>
  <si>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</si>
  <si>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</si>
  <si>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</si>
  <si>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</si>
  <si>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</si>
  <si>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</si>
  <si>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</si>
  <si>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</si>
  <si>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</si>
  <si>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</si>
  <si>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</si>
  <si>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</si>
  <si>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</si>
  <si>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</si>
  <si>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</si>
  <si>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</si>
  <si>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</si>
  <si>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</si>
  <si>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</si>
  <si>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</si>
  <si>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</si>
  <si>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</si>
  <si>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</si>
  <si>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</si>
  <si>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</si>
  <si>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</si>
  <si>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</si>
  <si>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</si>
  <si>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</si>
  <si>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</si>
  <si>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</si>
  <si>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</si>
  <si>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</si>
  <si>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</si>
  <si>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</si>
  <si>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</si>
  <si>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</si>
  <si>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</si>
  <si>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</si>
  <si>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</si>
  <si>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</si>
  <si>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</si>
  <si>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</si>
  <si>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</si>
  <si>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</si>
  <si>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</si>
  <si>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</si>
  <si>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</si>
  <si>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</si>
  <si>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</si>
  <si>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</si>
  <si>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</si>
  <si>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</si>
  <si>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</si>
  <si>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</si>
  <si>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</si>
  <si>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</si>
  <si>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</si>
  <si>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</si>
  <si>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</si>
  <si>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</si>
  <si>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</si>
  <si>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</si>
  <si>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</si>
  <si>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</si>
  <si>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</si>
  <si>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</si>
  <si>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</si>
  <si>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</si>
  <si>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</si>
  <si>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</si>
  <si>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</si>
  <si>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</si>
  <si>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</si>
  <si>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</si>
  <si>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</si>
  <si>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</si>
  <si>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</si>
  <si>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</si>
  <si>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</si>
  <si>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</si>
  <si>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</si>
  <si>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</si>
  <si>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</si>
  <si>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</si>
  <si>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</si>
  <si>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</si>
  <si>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</si>
  <si>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</si>
  <si>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</si>
  <si>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</si>
  <si>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</si>
  <si>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</si>
  <si>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</si>
  <si>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</si>
  <si>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</si>
  <si>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</si>
  <si>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</si>
  <si>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</si>
  <si>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</si>
  <si>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</si>
  <si>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</si>
  <si>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</si>
  <si>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</si>
  <si>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</si>
  <si>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</si>
  <si>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</si>
  <si>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</si>
  <si>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</si>
  <si>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</si>
  <si>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</si>
  <si>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</si>
  <si>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</si>
  <si>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</si>
  <si>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</si>
  <si>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</si>
  <si>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</si>
  <si>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</si>
  <si>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</si>
  <si>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</si>
  <si>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</si>
  <si>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</si>
  <si>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</si>
  <si>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</si>
  <si>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</si>
  <si>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</si>
  <si>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</si>
  <si>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</si>
  <si>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</si>
  <si>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</si>
  <si>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</si>
  <si>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</si>
  <si>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</si>
  <si>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</si>
  <si>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</si>
  <si>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</si>
  <si>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</si>
  <si>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</si>
  <si>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</si>
  <si>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</si>
  <si>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</si>
  <si>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</si>
  <si>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</si>
  <si>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</si>
  <si>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</si>
  <si>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</si>
  <si>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</si>
  <si>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</si>
  <si>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</si>
  <si>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</si>
  <si>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</si>
  <si>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</si>
  <si>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</si>
  <si>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</si>
  <si>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</si>
  <si>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</si>
  <si>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</si>
  <si>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</si>
  <si>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</si>
  <si>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</si>
  <si>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</si>
  <si>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</si>
  <si>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</si>
  <si>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</si>
  <si>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</si>
  <si>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</si>
  <si>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</si>
  <si>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</si>
  <si>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</si>
  <si>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</si>
  <si>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</si>
  <si>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</si>
  <si>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</si>
  <si>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</si>
  <si>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</si>
  <si>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</si>
  <si>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</si>
  <si>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</si>
  <si>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</si>
  <si>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</si>
  <si>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</si>
  <si>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</si>
  <si>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</si>
  <si>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</si>
  <si>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</si>
  <si>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</si>
  <si>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</si>
  <si>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</si>
  <si>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</si>
  <si>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</si>
  <si>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</si>
  <si>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</si>
  <si>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</si>
  <si>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</si>
  <si>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</si>
  <si>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</si>
  <si>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</si>
  <si>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</si>
  <si>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</si>
  <si>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</si>
  <si>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</si>
  <si>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</si>
  <si>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</si>
  <si>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</si>
  <si>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</si>
  <si>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</si>
  <si>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</si>
  <si>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</si>
  <si>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</si>
  <si>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</si>
  <si>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</si>
  <si>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</si>
  <si>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</si>
  <si>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</si>
  <si>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</si>
  <si>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</si>
  <si>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</si>
  <si>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</si>
  <si>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</si>
  <si>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</si>
  <si>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</si>
  <si>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</si>
  <si>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</si>
  <si>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</si>
  <si>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</si>
  <si>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</si>
  <si>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</si>
  <si>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</si>
  <si>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</si>
  <si>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</si>
  <si>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</si>
  <si>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</si>
  <si>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</si>
  <si>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</si>
  <si>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</si>
  <si>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</si>
  <si>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</si>
  <si>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</si>
  <si>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</si>
  <si>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</si>
  <si>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</si>
  <si>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</si>
  <si>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</si>
  <si>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</si>
  <si>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</si>
  <si>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</si>
  <si>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</si>
  <si>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</si>
  <si>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</si>
  <si>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</si>
  <si>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</si>
  <si>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</si>
  <si>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</si>
  <si>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</si>
  <si>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</si>
  <si>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</si>
  <si>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</si>
  <si>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</si>
  <si>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</si>
  <si>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</si>
  <si>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</si>
  <si>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</si>
  <si>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</si>
  <si>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</si>
  <si>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</si>
  <si>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</si>
  <si>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</si>
  <si>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</si>
  <si>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</si>
  <si>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</si>
  <si>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</si>
  <si>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</si>
  <si>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</si>
  <si>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</si>
  <si>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</si>
  <si>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</si>
  <si>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</si>
  <si>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</si>
  <si>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</si>
  <si>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</si>
  <si>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</si>
  <si>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</si>
  <si>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</si>
  <si>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</si>
  <si>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</si>
  <si>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</si>
  <si>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</si>
  <si>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</si>
  <si>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</si>
  <si>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</si>
  <si>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</si>
  <si>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</si>
  <si>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</si>
  <si>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</si>
  <si>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</si>
  <si>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</si>
  <si>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</si>
  <si>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</si>
  <si>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</si>
  <si>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</si>
  <si>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</si>
  <si>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</si>
  <si>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</si>
  <si>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</si>
  <si>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</si>
  <si>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</si>
  <si>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</si>
  <si>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</si>
  <si>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</si>
  <si>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</si>
  <si>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</si>
  <si>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</si>
  <si>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</si>
  <si>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</si>
  <si>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</si>
  <si>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</si>
  <si>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</si>
  <si>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</si>
  <si>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</si>
  <si>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</si>
  <si>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</si>
  <si>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</si>
  <si>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</si>
  <si>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</si>
  <si>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</si>
  <si>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</si>
  <si>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</si>
  <si>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</si>
  <si>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</si>
  <si>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</si>
  <si>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</si>
  <si>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</si>
  <si>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</si>
  <si>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</si>
  <si>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</si>
  <si>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</si>
  <si>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</si>
  <si>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</si>
  <si>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</si>
  <si>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</si>
  <si>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</si>
  <si>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</si>
  <si>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</si>
  <si>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</si>
  <si>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</si>
  <si>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</si>
  <si>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</si>
  <si>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</si>
  <si>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</si>
  <si>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</si>
  <si>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</si>
  <si>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</si>
  <si>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</si>
  <si>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</si>
  <si>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</si>
  <si>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</si>
  <si>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</si>
  <si>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</si>
  <si>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</si>
  <si>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</si>
  <si>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</si>
  <si>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</si>
  <si>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</si>
  <si>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</si>
  <si>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</si>
  <si>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</si>
  <si>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</si>
  <si>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</si>
  <si>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</si>
  <si>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</si>
  <si>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</si>
  <si>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</si>
  <si>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</si>
  <si>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</si>
  <si>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</si>
  <si>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</si>
  <si>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</si>
  <si>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</si>
  <si>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</si>
  <si>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</si>
  <si>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</si>
  <si>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</si>
  <si>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</si>
  <si>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</si>
  <si>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</si>
  <si>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</si>
  <si>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</si>
  <si>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</si>
  <si>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</si>
  <si>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</si>
  <si>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</si>
  <si>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</si>
  <si>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</si>
  <si>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</si>
  <si>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</si>
  <si>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</si>
  <si>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</si>
  <si>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</si>
  <si>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</si>
  <si>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</si>
  <si>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</si>
  <si>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</si>
  <si>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</si>
  <si>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</si>
  <si>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</si>
  <si>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</si>
  <si>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</si>
  <si>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</si>
  <si>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</si>
  <si>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</si>
  <si>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</si>
  <si>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</si>
  <si>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</si>
  <si>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</si>
  <si>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</si>
  <si>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</si>
  <si>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</si>
  <si>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</si>
  <si>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</si>
  <si>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</si>
  <si>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</si>
  <si>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</si>
  <si>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</si>
  <si>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</si>
  <si>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</si>
  <si>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</si>
  <si>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</si>
  <si>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</si>
  <si>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</si>
  <si>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</si>
  <si>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</si>
  <si>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</si>
  <si>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</si>
  <si>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</si>
  <si>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</si>
  <si>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</si>
  <si>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</si>
  <si>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</si>
  <si>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</si>
  <si>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</si>
  <si>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</si>
  <si>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</si>
  <si>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</si>
  <si>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</si>
  <si>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</si>
  <si>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</si>
  <si>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</si>
  <si>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</si>
  <si>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</si>
  <si>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</si>
  <si>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</si>
  <si>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</si>
  <si>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</si>
  <si>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</si>
  <si>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</si>
  <si>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</si>
  <si>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</si>
  <si>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</si>
  <si>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</si>
  <si>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</si>
  <si>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</si>
  <si>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</si>
  <si>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</si>
  <si>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</si>
  <si>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</si>
  <si>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</si>
  <si>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</si>
  <si>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</si>
  <si>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</si>
  <si>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</si>
  <si>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</si>
  <si>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</si>
  <si>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</si>
  <si>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</si>
  <si>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</si>
  <si>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</si>
  <si>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</si>
  <si>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</si>
  <si>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</si>
  <si>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</si>
  <si>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</si>
  <si>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</si>
  <si>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</si>
  <si>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</si>
  <si>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</si>
  <si>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</si>
  <si>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</si>
  <si>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</si>
  <si>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</si>
  <si>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</si>
  <si>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</si>
  <si>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</si>
  <si>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</si>
  <si>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</si>
  <si>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</si>
  <si>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</si>
  <si>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</si>
  <si>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</si>
  <si>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</si>
  <si>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</si>
  <si>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</si>
  <si>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</si>
  <si>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</si>
  <si>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</si>
  <si>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</si>
  <si>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</si>
  <si>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</si>
  <si>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</si>
  <si>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</si>
  <si>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</si>
  <si>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</si>
  <si>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</si>
  <si>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</si>
  <si>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</si>
  <si>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</si>
  <si>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</si>
  <si>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</si>
  <si>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</si>
  <si>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</si>
  <si>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</si>
  <si>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</si>
  <si>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</si>
  <si>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</si>
  <si>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</si>
  <si>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</si>
  <si>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</si>
  <si>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</si>
  <si>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</si>
  <si>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</si>
  <si>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</si>
  <si>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</si>
  <si>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</si>
  <si>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</si>
  <si>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</si>
  <si>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</si>
  <si>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</si>
  <si>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</si>
  <si>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</si>
  <si>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</si>
  <si>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</si>
  <si>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</si>
  <si>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</si>
  <si>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</si>
  <si>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</si>
  <si>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</si>
  <si>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</si>
  <si>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</si>
  <si>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</si>
  <si>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</si>
  <si>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</si>
  <si>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</si>
  <si>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</si>
  <si>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</si>
  <si>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</si>
  <si>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</si>
  <si>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</si>
  <si>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</si>
  <si>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</si>
  <si>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</si>
  <si>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</si>
  <si>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</si>
  <si>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</si>
  <si>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</si>
  <si>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</si>
  <si>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</si>
  <si>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</si>
  <si>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</si>
  <si>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</si>
  <si>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</si>
  <si>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</si>
  <si>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</si>
  <si>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</si>
  <si>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</si>
  <si>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</si>
  <si>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</si>
  <si>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</si>
  <si>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</si>
  <si>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</si>
  <si>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</si>
  <si>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</si>
  <si>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</si>
  <si>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</si>
  <si>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</si>
  <si>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</si>
  <si>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</si>
  <si>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</si>
  <si>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</si>
  <si>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</si>
  <si>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</si>
  <si>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</si>
  <si>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</si>
  <si>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</si>
  <si>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</si>
  <si>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</si>
  <si>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</si>
  <si>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</si>
  <si>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</si>
  <si>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</si>
  <si>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</si>
  <si>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</si>
  <si>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</si>
  <si>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</si>
  <si>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</si>
  <si>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</si>
  <si>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</si>
  <si>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</si>
  <si>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</si>
  <si>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</si>
  <si>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</si>
  <si>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</si>
  <si>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</si>
  <si>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</si>
  <si>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</si>
  <si>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</si>
  <si>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</si>
  <si>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</si>
  <si>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</si>
  <si>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</si>
  <si>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</si>
  <si>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</si>
  <si>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</si>
  <si>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</si>
  <si>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</si>
  <si>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</si>
  <si>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</si>
  <si>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</si>
  <si>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</si>
  <si>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</si>
  <si>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</si>
  <si>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</si>
  <si>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</si>
  <si>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</si>
  <si>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</si>
  <si>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</si>
  <si>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</si>
  <si>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</si>
  <si>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</si>
  <si>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</si>
  <si>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</si>
  <si>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</si>
  <si>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</si>
  <si>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</si>
  <si>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</si>
  <si>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</si>
  <si>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</si>
  <si>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</si>
  <si>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</si>
  <si>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</si>
  <si>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</si>
  <si>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</si>
  <si>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</si>
  <si>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</si>
  <si>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</si>
  <si>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</si>
  <si>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</si>
  <si>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</si>
  <si>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</si>
  <si>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</si>
  <si>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</si>
  <si>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</si>
  <si>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</si>
  <si>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</si>
  <si>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</si>
  <si>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</si>
  <si>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</si>
  <si>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</si>
  <si>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</si>
  <si>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</si>
  <si>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</si>
  <si>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</si>
  <si>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</si>
  <si>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</si>
  <si>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</si>
  <si>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</si>
  <si>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</si>
  <si>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</si>
  <si>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</si>
  <si>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</si>
  <si>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</si>
  <si>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</si>
  <si>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</si>
  <si>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</si>
  <si>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</si>
  <si>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</si>
  <si>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</si>
  <si>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</si>
  <si>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</si>
  <si>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</si>
  <si>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</si>
  <si>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</si>
  <si>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</si>
  <si>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</si>
  <si>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</si>
  <si>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</si>
  <si>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</si>
  <si>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</si>
  <si>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</si>
  <si>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</si>
  <si>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</si>
  <si>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</si>
  <si>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</si>
  <si>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</si>
  <si>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</si>
  <si>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</si>
  <si>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</si>
  <si>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</si>
  <si>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</si>
  <si>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</si>
  <si>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</si>
  <si>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</si>
  <si>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</si>
  <si>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</si>
  <si>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</si>
  <si>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</si>
  <si>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</si>
  <si>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</si>
  <si>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</si>
  <si>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</si>
  <si>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</si>
  <si>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</si>
  <si>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</si>
  <si>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</si>
  <si>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</si>
  <si>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</si>
  <si>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</si>
  <si>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</si>
  <si>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</si>
  <si>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</si>
  <si>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</si>
  <si>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</si>
  <si>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</si>
  <si>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</si>
  <si>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</si>
  <si>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</si>
  <si>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</si>
  <si>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</si>
  <si>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</si>
  <si>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</si>
  <si>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</si>
  <si>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</si>
  <si>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</si>
  <si>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</si>
  <si>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</si>
  <si>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</si>
  <si>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</si>
  <si>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</si>
  <si>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</si>
  <si>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</si>
  <si>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</si>
  <si>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</si>
  <si>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</si>
  <si>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</si>
  <si>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</si>
  <si>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</si>
  <si>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</si>
  <si>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</si>
  <si>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</si>
  <si>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</si>
  <si>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</si>
  <si>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</si>
  <si>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</si>
  <si>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</si>
  <si>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</si>
  <si>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</si>
  <si>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</si>
  <si>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</si>
  <si>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</si>
  <si>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</si>
  <si>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</si>
  <si>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</si>
  <si>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</si>
  <si>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</si>
  <si>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</si>
  <si>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</si>
  <si>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</si>
  <si>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</si>
  <si>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</si>
  <si>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</si>
  <si>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</si>
  <si>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</si>
  <si>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</si>
  <si>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</si>
  <si>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</si>
  <si>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</si>
  <si>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</si>
  <si>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</si>
  <si>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</si>
  <si>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</si>
  <si>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</si>
  <si>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</si>
  <si>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</si>
  <si>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</si>
  <si>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</si>
  <si>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</si>
  <si>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</si>
  <si>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</si>
  <si>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</si>
  <si>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</si>
  <si>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</si>
  <si>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</si>
  <si>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</si>
  <si>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</si>
  <si>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</si>
  <si>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</si>
  <si>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</si>
  <si>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</si>
  <si>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</si>
  <si>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</si>
  <si>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</si>
  <si>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</si>
  <si>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</si>
  <si>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</si>
  <si>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</si>
  <si>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</si>
  <si>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</si>
  <si>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</si>
  <si>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</si>
  <si>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</si>
  <si>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</si>
  <si>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</si>
  <si>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</si>
  <si>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</si>
  <si>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</si>
  <si>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</si>
  <si>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</si>
  <si>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</si>
  <si>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</si>
  <si>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</si>
  <si>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</si>
  <si>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</si>
  <si>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</si>
  <si>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</si>
  <si>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</si>
  <si>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</si>
  <si>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</si>
  <si>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</si>
  <si>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</si>
  <si>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</si>
  <si>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</si>
  <si>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</si>
  <si>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</si>
  <si>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</si>
  <si>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</si>
  <si>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</si>
  <si>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</si>
  <si>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</si>
  <si>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</si>
  <si>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</si>
  <si>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</si>
  <si>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</si>
  <si>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</si>
  <si>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</si>
  <si>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</si>
  <si>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</si>
  <si>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</si>
  <si>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</si>
  <si>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</si>
  <si>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</si>
  <si>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</si>
  <si>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</si>
  <si>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</si>
  <si>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</si>
  <si>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</si>
  <si>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</si>
  <si>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</si>
  <si>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</si>
  <si>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</si>
  <si>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</si>
  <si>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</si>
  <si>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</si>
  <si>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</si>
  <si>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</si>
  <si>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</si>
  <si>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</si>
  <si>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</si>
  <si>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</si>
  <si>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</si>
  <si>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</si>
  <si>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</si>
  <si>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</si>
  <si>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</si>
  <si>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</si>
  <si>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</si>
  <si>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</si>
  <si>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</si>
  <si>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</si>
  <si>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</si>
  <si>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</si>
  <si>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</si>
  <si>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</si>
  <si>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</si>
  <si>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</si>
  <si>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</si>
  <si>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</si>
  <si>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</si>
  <si>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</si>
  <si>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</si>
  <si>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</si>
  <si>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</si>
  <si>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</si>
  <si>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</si>
  <si>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</si>
  <si>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</si>
  <si>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</si>
  <si>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</si>
  <si>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</si>
  <si>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</si>
  <si>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</si>
  <si>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</si>
  <si>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</si>
  <si>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</si>
  <si>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</si>
  <si>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</si>
  <si>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</si>
  <si>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</si>
  <si>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</si>
  <si>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</si>
  <si>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</si>
  <si>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</si>
  <si>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</si>
  <si>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</si>
  <si>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</si>
  <si>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</si>
  <si>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</si>
  <si>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</si>
  <si>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</si>
  <si>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</si>
  <si>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</si>
  <si>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</si>
  <si>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</si>
  <si>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</si>
  <si>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</si>
  <si>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</si>
  <si>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</si>
  <si>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</si>
  <si>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</si>
  <si>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</si>
  <si>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</si>
  <si>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</si>
  <si>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</si>
  <si>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</si>
  <si>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</si>
  <si>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</si>
  <si>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</si>
  <si>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</si>
  <si>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</si>
  <si>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</si>
  <si>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</si>
  <si>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</si>
  <si>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</si>
  <si>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</si>
  <si>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</si>
  <si>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</si>
  <si>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</si>
  <si>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</si>
  <si>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</si>
  <si>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</si>
  <si>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</si>
  <si>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</si>
  <si>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</si>
  <si>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</si>
  <si>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</si>
  <si>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</si>
  <si>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</si>
  <si>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</si>
  <si>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</si>
  <si>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</si>
  <si>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</si>
  <si>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</si>
  <si>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</si>
  <si>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</si>
  <si>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</si>
  <si>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</si>
  <si>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</si>
  <si>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</si>
  <si>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</si>
  <si>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</si>
  <si>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</si>
  <si>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</si>
  <si>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</si>
  <si>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</si>
  <si>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</si>
  <si>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</si>
  <si>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</si>
  <si>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</si>
  <si>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</si>
  <si>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</si>
  <si>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</si>
  <si>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</si>
  <si>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</si>
  <si>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</si>
  <si>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</si>
  <si>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</si>
  <si>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</si>
  <si>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</si>
  <si>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</si>
  <si>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</si>
  <si>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</si>
  <si>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</si>
  <si>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</si>
  <si>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</si>
  <si>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</si>
  <si>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</si>
  <si>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</si>
  <si>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</si>
  <si>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</si>
  <si>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</si>
  <si>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</si>
  <si>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</si>
  <si>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</si>
  <si>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</si>
  <si>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</si>
  <si>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</si>
  <si>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</si>
  <si>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</si>
  <si>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</si>
  <si>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</si>
  <si>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</si>
  <si>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</si>
  <si>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</si>
  <si>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</si>
  <si>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</si>
  <si>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</si>
  <si>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</si>
  <si>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</si>
  <si>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</si>
  <si>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</si>
  <si>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</si>
  <si>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</si>
  <si>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</si>
  <si>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</si>
  <si>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</si>
  <si>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</si>
  <si>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</si>
  <si>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</si>
  <si>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</si>
  <si>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</si>
  <si>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</si>
  <si>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</si>
  <si>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</si>
  <si>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</si>
  <si>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</si>
  <si>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</si>
  <si>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</si>
  <si>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</si>
  <si>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</si>
  <si>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</si>
  <si>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</si>
  <si>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</si>
  <si>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</si>
  <si>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</si>
  <si>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</si>
  <si>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</si>
  <si>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</si>
  <si>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</si>
  <si>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</si>
  <si>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</si>
  <si>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</si>
  <si>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</si>
  <si>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</si>
  <si>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</si>
  <si>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</si>
  <si>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</si>
  <si>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</si>
  <si>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</si>
  <si>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</si>
  <si>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</si>
  <si>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</si>
  <si>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</si>
  <si>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</si>
  <si>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</si>
  <si>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</si>
  <si>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</si>
  <si>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</si>
  <si>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</si>
  <si>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</si>
  <si>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</si>
  <si>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</si>
  <si>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</si>
  <si>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</si>
  <si>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</si>
  <si>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</si>
  <si>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</si>
  <si>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</si>
  <si>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</si>
  <si>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</si>
  <si>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</si>
  <si>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</si>
  <si>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</si>
  <si>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</si>
  <si>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</si>
  <si>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</si>
  <si>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</si>
  <si>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</si>
  <si>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</si>
  <si>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</si>
  <si>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</si>
  <si>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</si>
  <si>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</si>
  <si>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</si>
  <si>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</si>
  <si>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</si>
  <si>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</si>
  <si>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</si>
  <si>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</si>
  <si>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</si>
  <si>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</si>
  <si>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</si>
  <si>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</si>
  <si>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</si>
  <si>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</si>
  <si>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</si>
  <si>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</si>
  <si>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</si>
  <si>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</si>
  <si>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</si>
  <si>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</si>
  <si>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</si>
  <si>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</si>
  <si>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</si>
  <si>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</si>
  <si>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</si>
  <si>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</si>
  <si>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</si>
  <si>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</si>
  <si>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</si>
  <si>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</si>
  <si>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</si>
  <si>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</si>
  <si>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</si>
  <si>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</si>
  <si>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</si>
  <si>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</si>
  <si>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</si>
  <si>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</si>
  <si>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</si>
  <si>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</si>
  <si>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</si>
  <si>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</si>
  <si>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</si>
  <si>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</si>
  <si>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</si>
  <si>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</si>
  <si>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</si>
  <si>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</si>
  <si>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</si>
  <si>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</si>
  <si>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</si>
  <si>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</si>
  <si>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</si>
  <si>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</si>
  <si>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</si>
  <si>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</si>
  <si>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</si>
  <si>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</si>
  <si>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</si>
  <si>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</si>
  <si>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</si>
  <si>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</si>
  <si>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</si>
  <si>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</si>
  <si>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</si>
  <si>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</si>
  <si>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</si>
  <si>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</si>
  <si>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</si>
  <si>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</si>
  <si>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</si>
  <si>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</si>
  <si>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</si>
  <si>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</si>
  <si>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</si>
  <si>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</si>
  <si>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</si>
  <si>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</si>
  <si>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</si>
  <si>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</si>
  <si>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</si>
  <si>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</si>
  <si>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</si>
  <si>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</si>
  <si>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</si>
  <si>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</si>
  <si>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</si>
  <si>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</si>
  <si>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</si>
  <si>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</si>
  <si>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</si>
  <si>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</si>
  <si>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</si>
  <si>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</si>
  <si>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</si>
  <si>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</si>
  <si>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</si>
  <si>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</si>
  <si>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</si>
  <si>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</si>
  <si>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</si>
  <si>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</si>
  <si>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</si>
  <si>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</si>
  <si>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</si>
  <si>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</si>
  <si>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</si>
  <si>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</si>
  <si>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</si>
  <si>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</si>
  <si>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</si>
  <si>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</si>
  <si>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</si>
  <si>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</si>
  <si>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</si>
  <si>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</si>
  <si>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</si>
  <si>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</si>
  <si>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</si>
  <si>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</si>
  <si>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</si>
  <si>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</si>
  <si>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</si>
  <si>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</si>
  <si>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</si>
  <si>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</si>
  <si>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</si>
  <si>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</si>
  <si>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</si>
  <si>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</si>
  <si>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</si>
  <si>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</si>
  <si>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</si>
  <si>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</si>
  <si>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</si>
  <si>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</si>
  <si>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</si>
  <si>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</si>
  <si>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</si>
  <si>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</si>
  <si>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</si>
  <si>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</si>
  <si>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</si>
  <si>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</si>
  <si>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</si>
  <si>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</si>
  <si>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</si>
  <si>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</si>
  <si>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</si>
  <si>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</si>
  <si>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</si>
  <si>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</si>
  <si>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</si>
  <si>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</si>
  <si>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</si>
  <si>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</si>
  <si>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</si>
  <si>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</si>
  <si>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</si>
  <si>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</si>
  <si>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</si>
  <si>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</si>
  <si>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</si>
  <si>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</si>
  <si>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</si>
  <si>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</si>
  <si>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</si>
  <si>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</si>
  <si>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</si>
  <si>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</si>
  <si>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</si>
  <si>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</si>
  <si>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</si>
  <si>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</si>
  <si>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</si>
  <si>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</si>
  <si>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</si>
  <si>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</si>
  <si>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</si>
  <si>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</si>
  <si>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</si>
  <si>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</si>
  <si>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</si>
  <si>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</si>
  <si>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</si>
  <si>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</si>
  <si>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</si>
  <si>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</si>
  <si>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</si>
  <si>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</si>
  <si>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</si>
  <si>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</si>
  <si>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</si>
  <si>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</si>
  <si>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</si>
  <si>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</si>
  <si>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</si>
  <si>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</si>
  <si>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</si>
  <si>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</si>
  <si>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</si>
  <si>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</si>
  <si>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</si>
  <si>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</si>
  <si>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</si>
  <si>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</si>
  <si>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</si>
  <si>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</si>
  <si>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</si>
  <si>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</si>
  <si>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</si>
  <si>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</si>
  <si>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</si>
  <si>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</si>
  <si>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</si>
  <si>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</si>
  <si>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</si>
  <si>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</si>
  <si>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</si>
  <si>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</si>
  <si>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</si>
  <si>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</si>
  <si>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</si>
  <si>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</si>
  <si>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</si>
  <si>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</si>
  <si>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</si>
  <si>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</si>
  <si>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</si>
  <si>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</si>
  <si>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</si>
  <si>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</si>
  <si>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</si>
  <si>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</si>
  <si>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</si>
  <si>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</si>
  <si>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</si>
  <si>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</si>
  <si>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</si>
  <si>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</si>
  <si>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</si>
  <si>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</si>
  <si>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</si>
  <si>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</si>
  <si>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</si>
  <si>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</si>
  <si>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</si>
  <si>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</si>
  <si>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</si>
  <si>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</si>
  <si>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</si>
  <si>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</si>
  <si>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</si>
  <si>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</si>
  <si>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</si>
  <si>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</si>
  <si>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</si>
  <si>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</si>
  <si>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</si>
  <si>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</si>
  <si>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</si>
  <si>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</si>
  <si>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</si>
  <si>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</si>
  <si>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</si>
  <si>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</si>
  <si>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</si>
  <si>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</si>
  <si>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</si>
  <si>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</si>
  <si>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</si>
  <si>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</si>
  <si>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</si>
  <si>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</si>
  <si>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</si>
  <si>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</si>
  <si>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</si>
  <si>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</si>
  <si>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</si>
  <si>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</si>
  <si>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</si>
  <si>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</si>
  <si>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</si>
  <si>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</si>
  <si>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</si>
  <si>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</si>
  <si>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</si>
  <si>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</si>
  <si>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</si>
  <si>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</si>
  <si>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</si>
  <si>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</si>
  <si>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</si>
  <si>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</si>
  <si>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</si>
  <si>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</si>
  <si>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</si>
  <si>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</si>
  <si>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</si>
  <si>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</si>
  <si>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</si>
  <si>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</si>
  <si>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</si>
  <si>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</si>
  <si>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</si>
  <si>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</si>
  <si>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</si>
  <si>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</si>
  <si>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</si>
  <si>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</si>
  <si>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</si>
  <si>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</si>
  <si>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</si>
  <si>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</si>
  <si>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</si>
  <si>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</si>
  <si>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</si>
  <si>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</si>
  <si>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</si>
  <si>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</si>
  <si>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</si>
  <si>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</si>
  <si>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</si>
  <si>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</si>
  <si>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</si>
  <si>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</si>
  <si>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</si>
  <si>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</si>
  <si>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</si>
  <si>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</si>
  <si>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</si>
  <si>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</si>
  <si>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</si>
  <si>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</si>
  <si>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</si>
  <si>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</si>
  <si>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</si>
  <si>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</si>
  <si>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</si>
  <si>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</si>
  <si>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</si>
  <si>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</si>
  <si>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</si>
  <si>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</si>
  <si>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</si>
  <si>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</si>
  <si>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</si>
  <si>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</si>
  <si>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</si>
  <si>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</si>
  <si>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</si>
  <si>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</si>
  <si>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</si>
  <si>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</si>
  <si>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</si>
  <si>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</si>
  <si>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</si>
  <si>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</si>
  <si>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</si>
  <si>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</si>
  <si>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</si>
  <si>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</si>
  <si>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</si>
  <si>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</si>
  <si>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</si>
  <si>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</si>
  <si>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</si>
  <si>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</si>
  <si>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</si>
  <si>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</si>
  <si>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</si>
  <si>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</si>
  <si>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</si>
  <si>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</si>
  <si>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</si>
  <si>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</si>
  <si>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</si>
  <si>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</si>
  <si>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</si>
  <si>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</si>
  <si>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</si>
  <si>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</si>
  <si>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</si>
  <si>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</si>
  <si>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</si>
  <si>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</si>
  <si>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</si>
  <si>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</si>
  <si>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</si>
  <si>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</si>
  <si>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</si>
  <si>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</si>
  <si>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</si>
  <si>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</si>
  <si>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</si>
  <si>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</si>
  <si>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</si>
  <si>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</si>
  <si>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</si>
  <si>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</si>
  <si>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</si>
  <si>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</si>
  <si>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</si>
  <si>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</si>
  <si>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</si>
  <si>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</si>
  <si>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</si>
  <si>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</si>
  <si>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</si>
  <si>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</si>
  <si>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</si>
  <si>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</si>
  <si>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</si>
  <si>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</si>
  <si>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</si>
  <si>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</si>
  <si>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</si>
  <si>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</si>
  <si>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</si>
  <si>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</si>
  <si>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</si>
  <si>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</si>
  <si>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</si>
  <si>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</si>
  <si>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</si>
  <si>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</si>
  <si>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</si>
  <si>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</si>
  <si>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</si>
  <si>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</si>
  <si>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</si>
  <si>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</si>
  <si>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</si>
  <si>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</si>
  <si>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</si>
  <si>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</si>
  <si>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</si>
  <si>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</si>
  <si>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</si>
  <si>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</si>
  <si>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</si>
  <si>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</si>
  <si>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</si>
  <si>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</si>
  <si>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</si>
  <si>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</si>
  <si>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</si>
  <si>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</si>
  <si>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</si>
  <si>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</si>
  <si>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</si>
  <si>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</si>
  <si>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</si>
  <si>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</si>
  <si>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</si>
  <si>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</si>
  <si>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</si>
  <si>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</si>
  <si>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</si>
  <si>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</si>
  <si>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</si>
  <si>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</si>
  <si>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</si>
  <si>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</si>
  <si>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</si>
  <si>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</si>
  <si>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</si>
  <si>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</si>
  <si>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</si>
  <si>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</si>
  <si>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</si>
  <si>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</si>
  <si>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</si>
  <si>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</si>
  <si>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</si>
  <si>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</si>
  <si>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</si>
  <si>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</si>
  <si>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</si>
  <si>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</si>
  <si>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</si>
  <si>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</si>
  <si>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</si>
  <si>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</si>
  <si>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</si>
  <si>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</si>
  <si>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</si>
  <si>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</si>
  <si>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</si>
  <si>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</si>
  <si>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</si>
  <si>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</si>
  <si>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</si>
  <si>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</si>
  <si>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</si>
  <si>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</si>
  <si>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</si>
  <si>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</si>
  <si>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</si>
  <si>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</si>
  <si>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</si>
  <si>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</si>
  <si>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</si>
  <si>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</si>
  <si>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</si>
  <si>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</si>
  <si>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</si>
  <si>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</si>
  <si>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</si>
  <si>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</si>
  <si>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</si>
  <si>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</si>
  <si>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</si>
  <si>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</si>
  <si>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</si>
  <si>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</si>
  <si>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</si>
  <si>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</si>
  <si>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</si>
  <si>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</si>
  <si>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</si>
  <si>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</si>
  <si>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</si>
  <si>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</si>
  <si>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</si>
  <si>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</si>
  <si>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</si>
  <si>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</si>
  <si>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</si>
  <si>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</si>
  <si>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</si>
  <si>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</si>
  <si>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</si>
  <si>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</si>
  <si>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</si>
  <si>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</si>
  <si>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</si>
  <si>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</si>
  <si>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</si>
  <si>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</si>
  <si>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</si>
  <si>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</si>
  <si>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</si>
  <si>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</si>
  <si>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</si>
  <si>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</si>
  <si>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</si>
  <si>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</si>
  <si>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</si>
  <si>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</si>
  <si>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</si>
  <si>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</si>
  <si>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</si>
  <si>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</si>
  <si>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</si>
  <si>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</si>
  <si>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</si>
  <si>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</si>
  <si>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</si>
  <si>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</si>
  <si>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</si>
  <si>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</si>
  <si>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</si>
  <si>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</si>
  <si>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</si>
  <si>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</si>
  <si>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</si>
  <si>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</si>
  <si>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</si>
  <si>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</si>
  <si>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</si>
  <si>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</si>
  <si>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</si>
  <si>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</si>
  <si>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</si>
  <si>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</si>
  <si>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</si>
  <si>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</si>
  <si>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</si>
  <si>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</si>
  <si>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</si>
  <si>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</si>
  <si>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</si>
  <si>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</si>
  <si>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</si>
  <si>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</si>
  <si>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</si>
  <si>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</si>
  <si>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</si>
  <si>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</si>
  <si>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</si>
  <si>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</si>
  <si>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</si>
  <si>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</si>
  <si>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</si>
  <si>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</si>
  <si>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</si>
  <si>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</si>
  <si>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</si>
  <si>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</si>
  <si>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</si>
  <si>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</si>
  <si>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</si>
  <si>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</si>
  <si>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</si>
  <si>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</si>
  <si>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</si>
  <si>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</si>
  <si>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</si>
  <si>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</si>
  <si>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</si>
  <si>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</si>
  <si>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</si>
  <si>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</si>
  <si>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</si>
  <si>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</si>
  <si>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</si>
  <si>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</si>
  <si>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</si>
  <si>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</si>
  <si>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</si>
  <si>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</si>
  <si>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</si>
  <si>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</si>
  <si>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</si>
  <si>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</si>
  <si>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</si>
  <si>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</si>
  <si>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</si>
  <si>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</si>
  <si>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</si>
  <si>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</si>
  <si>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</si>
  <si>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</si>
  <si>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</si>
  <si>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</si>
  <si>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</si>
  <si>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</si>
  <si>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</si>
  <si>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</si>
  <si>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</si>
  <si>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</si>
  <si>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</si>
  <si>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</si>
  <si>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</si>
  <si>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</si>
  <si>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</si>
  <si>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</si>
  <si>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</si>
  <si>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</si>
  <si>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</si>
  <si>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</si>
  <si>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</si>
  <si>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</si>
  <si>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</si>
  <si>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</si>
  <si>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</si>
  <si>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</si>
  <si>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</si>
  <si>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</si>
  <si>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</si>
  <si>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</si>
  <si>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</si>
  <si>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</si>
  <si>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</si>
  <si>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</si>
  <si>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</si>
  <si>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</si>
  <si>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</si>
  <si>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</si>
  <si>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</si>
  <si>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</si>
  <si>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</si>
  <si>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</si>
  <si>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</si>
  <si>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</si>
  <si>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</si>
  <si>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</si>
  <si>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</si>
  <si>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</si>
  <si>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</si>
  <si>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</si>
  <si>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</si>
  <si>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</si>
  <si>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</si>
  <si>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</si>
  <si>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</si>
  <si>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</si>
  <si>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</si>
  <si>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</si>
  <si>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</si>
  <si>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</si>
  <si>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</si>
  <si>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</si>
  <si>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</si>
  <si>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</si>
  <si>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</si>
  <si>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</si>
  <si>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</si>
  <si>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</si>
  <si>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</si>
  <si>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</si>
  <si>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</si>
  <si>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</si>
  <si>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</si>
  <si>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</si>
  <si>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</si>
  <si>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</si>
  <si>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</si>
  <si>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</si>
  <si>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</si>
  <si>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</si>
  <si>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</si>
  <si>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</si>
  <si>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</si>
  <si>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</si>
  <si>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</si>
  <si>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</si>
  <si>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</si>
  <si>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</si>
  <si>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</si>
  <si>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</si>
  <si>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</si>
  <si>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</si>
  <si>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</si>
  <si>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</si>
  <si>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</si>
  <si>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</si>
  <si>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</si>
  <si>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</si>
  <si>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</si>
  <si>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</si>
  <si>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</si>
  <si>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</si>
  <si>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</si>
  <si>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</si>
  <si>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</si>
  <si>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</si>
  <si>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</si>
  <si>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</si>
  <si>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</si>
  <si>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</si>
  <si>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</si>
  <si>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</si>
  <si>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</si>
  <si>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</si>
  <si>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</si>
  <si>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</si>
  <si>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</si>
  <si>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</si>
  <si>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</si>
  <si>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</si>
  <si>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</si>
  <si>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</si>
  <si>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</si>
  <si>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</si>
  <si>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</si>
  <si>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</si>
  <si>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</si>
  <si>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</si>
  <si>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</si>
  <si>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</si>
  <si>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</si>
  <si>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</si>
  <si>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</si>
  <si>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</si>
  <si>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</si>
  <si>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</si>
  <si>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</si>
  <si>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</si>
  <si>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</si>
  <si>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</si>
  <si>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</si>
  <si>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</si>
  <si>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</si>
  <si>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</si>
  <si>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</si>
  <si>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</si>
  <si>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</si>
  <si>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</si>
  <si>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</si>
  <si>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</si>
  <si>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</si>
  <si>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</si>
  <si>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</si>
  <si>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</si>
  <si>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</si>
  <si>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</si>
  <si>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</si>
  <si>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</si>
  <si>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</si>
  <si>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</si>
  <si>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</si>
  <si>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</si>
  <si>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</si>
  <si>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</si>
  <si>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</si>
  <si>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</si>
  <si>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</si>
  <si>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</si>
  <si>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</si>
  <si>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</si>
  <si>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</si>
  <si>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</si>
  <si>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</si>
  <si>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</si>
  <si>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</si>
  <si>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</si>
  <si>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</si>
  <si>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</si>
  <si>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</si>
  <si>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</si>
  <si>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</si>
  <si>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</si>
  <si>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</si>
  <si>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</si>
  <si>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</si>
  <si>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</si>
  <si>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</si>
  <si>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</si>
  <si>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</si>
  <si>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</si>
  <si>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</si>
  <si>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</si>
  <si>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</si>
  <si>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</si>
  <si>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</si>
  <si>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</si>
  <si>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</si>
  <si>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</si>
  <si>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</si>
  <si>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</si>
  <si>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</si>
  <si>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</si>
  <si>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</si>
  <si>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</si>
  <si>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</si>
  <si>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</si>
  <si>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</si>
  <si>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</si>
  <si>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</si>
  <si>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</si>
  <si>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</si>
  <si>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</si>
  <si>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</si>
  <si>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</si>
  <si>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</si>
  <si>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</si>
  <si>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</si>
  <si>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</si>
  <si>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</si>
  <si>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</si>
  <si>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</si>
  <si>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</si>
  <si>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</si>
  <si>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</si>
  <si>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</si>
  <si>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</si>
  <si>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</si>
  <si>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</si>
  <si>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</si>
  <si>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</si>
  <si>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</si>
  <si>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</si>
  <si>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</si>
  <si>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</si>
  <si>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</si>
  <si>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</si>
  <si>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</si>
  <si>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</si>
  <si>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</si>
  <si>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</si>
  <si>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</si>
  <si>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</si>
  <si>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</si>
  <si>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</si>
  <si>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</si>
  <si>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</si>
  <si>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</si>
  <si>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</si>
  <si>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</si>
  <si>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</si>
  <si>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</si>
  <si>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</si>
  <si>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</si>
  <si>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</si>
  <si>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</si>
  <si>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</si>
  <si>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</si>
  <si>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</si>
  <si>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</si>
  <si>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</si>
  <si>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</si>
  <si>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</si>
  <si>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</si>
  <si>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</si>
  <si>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</si>
  <si>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</si>
  <si>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</si>
  <si>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</si>
  <si>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</si>
  <si>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</si>
  <si>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</si>
  <si>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</si>
  <si>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</si>
  <si>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</si>
  <si>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</si>
  <si>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</si>
  <si>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</si>
  <si>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</si>
  <si>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</si>
  <si>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</si>
  <si>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</si>
  <si>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</si>
  <si>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</si>
  <si>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</si>
  <si>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</si>
  <si>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</si>
  <si>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</si>
  <si>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</si>
  <si>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</si>
  <si>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</si>
  <si>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</si>
  <si>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</si>
  <si>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</si>
  <si>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</si>
  <si>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</si>
  <si>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</si>
  <si>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</si>
  <si>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</si>
  <si>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</si>
  <si>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</si>
  <si>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</si>
  <si>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</si>
  <si>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</si>
  <si>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</si>
  <si>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</si>
  <si>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</si>
  <si>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</si>
  <si>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</si>
  <si>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</si>
  <si>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</si>
  <si>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</si>
  <si>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</si>
  <si>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</si>
  <si>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</si>
  <si>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</si>
  <si>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</si>
  <si>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</si>
  <si>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</si>
  <si>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</si>
  <si>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</si>
  <si>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</si>
  <si>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</si>
  <si>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</si>
  <si>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</si>
  <si>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</si>
  <si>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</si>
  <si>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</si>
  <si>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</si>
  <si>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</si>
  <si>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</si>
  <si>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</si>
  <si>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</si>
  <si>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</si>
  <si>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</si>
  <si>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</si>
  <si>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</si>
  <si>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</si>
  <si>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</si>
  <si>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</si>
  <si>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</si>
  <si>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</si>
  <si>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</si>
  <si>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</si>
  <si>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</si>
  <si>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</si>
  <si>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</si>
  <si>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</si>
  <si>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</si>
  <si>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</si>
  <si>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</si>
  <si>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</si>
  <si>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</si>
  <si>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</si>
  <si>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</si>
  <si>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</si>
  <si>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</si>
  <si>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</si>
  <si>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</si>
  <si>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</si>
  <si>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</si>
  <si>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</si>
  <si>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</si>
  <si>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</si>
  <si>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</si>
  <si>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</si>
  <si>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</si>
  <si>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</si>
  <si>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</si>
  <si>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</si>
  <si>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</si>
  <si>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</si>
  <si>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</si>
  <si>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</si>
  <si>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</si>
  <si>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</si>
  <si>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</si>
  <si>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</si>
  <si>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</si>
  <si>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</si>
  <si>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</si>
  <si>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</si>
  <si>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</si>
  <si>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</si>
  <si>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</si>
  <si>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</si>
  <si>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</si>
  <si>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</si>
  <si>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</si>
  <si>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</si>
  <si>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</si>
  <si>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</si>
  <si>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</si>
  <si>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</si>
  <si>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</si>
  <si>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</si>
  <si>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</si>
  <si>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</si>
  <si>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</si>
  <si>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</si>
  <si>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</si>
  <si>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</si>
  <si>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</si>
  <si>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</si>
  <si>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</si>
  <si>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</si>
  <si>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</si>
  <si>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</si>
  <si>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</si>
  <si>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</si>
  <si>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</si>
  <si>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</si>
  <si>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</si>
  <si>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</si>
  <si>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</si>
  <si>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</si>
  <si>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</si>
  <si>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</si>
  <si>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</si>
  <si>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</si>
  <si>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</si>
  <si>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</si>
  <si>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</si>
  <si>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</si>
  <si>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</si>
  <si>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</si>
  <si>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</si>
  <si>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</si>
  <si>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</si>
  <si>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</si>
  <si>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</si>
  <si>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</si>
  <si>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</si>
  <si>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</si>
  <si>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</si>
  <si>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</si>
  <si>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</si>
  <si>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</si>
  <si>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</si>
  <si>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</si>
  <si>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</si>
  <si>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</si>
  <si>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</si>
  <si>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</si>
  <si>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</si>
  <si>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</si>
  <si>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</si>
  <si>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</si>
  <si>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</si>
  <si>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</si>
  <si>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</si>
  <si>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</si>
  <si>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</si>
  <si>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</si>
  <si>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</si>
  <si>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</si>
  <si>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</si>
  <si>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</si>
  <si>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</si>
  <si>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</si>
  <si>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</si>
  <si>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</si>
  <si>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</si>
  <si>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</si>
  <si>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</si>
  <si>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</si>
  <si>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</si>
  <si>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</si>
  <si>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</si>
  <si>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</si>
  <si>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</si>
  <si>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</si>
  <si>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</si>
  <si>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</si>
  <si>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</si>
  <si>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</si>
  <si>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</si>
  <si>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</si>
  <si>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</si>
  <si>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</si>
  <si>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</si>
  <si>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</si>
  <si>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</si>
  <si>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</si>
  <si>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</si>
  <si>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</si>
  <si>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</si>
  <si>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</si>
  <si>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</si>
  <si>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</si>
  <si>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</si>
  <si>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</si>
  <si>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</si>
  <si>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</si>
  <si>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</si>
  <si>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</si>
  <si>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</si>
  <si>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</si>
  <si>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</si>
  <si>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</si>
  <si>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</si>
  <si>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</si>
  <si>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</si>
  <si>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</si>
  <si>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</si>
  <si>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</si>
  <si>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</si>
  <si>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</si>
  <si>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</si>
  <si>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</si>
  <si>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</si>
  <si>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</si>
  <si>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</si>
  <si>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</si>
  <si>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</si>
  <si>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</si>
  <si>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</si>
  <si>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</si>
  <si>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</si>
  <si>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</si>
  <si>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</si>
  <si>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</si>
  <si>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</si>
  <si>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</si>
  <si>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</si>
  <si>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</si>
  <si>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</si>
  <si>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</si>
  <si>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</si>
  <si>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</si>
  <si>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</si>
  <si>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</si>
  <si>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</si>
  <si>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</si>
  <si>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</si>
  <si>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</si>
  <si>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</si>
  <si>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</si>
  <si>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</si>
  <si>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</si>
  <si>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</si>
  <si>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</si>
  <si>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</si>
  <si>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</si>
  <si>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</si>
  <si>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</si>
  <si>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</si>
  <si>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</si>
  <si>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</si>
  <si>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</si>
  <si>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</si>
  <si>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</si>
  <si>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</si>
  <si>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</si>
  <si>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</si>
  <si>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</si>
  <si>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</si>
  <si>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</si>
  <si>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</si>
  <si>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</si>
  <si>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</si>
  <si>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</si>
  <si>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</si>
  <si>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</si>
  <si>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</si>
  <si>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</si>
  <si>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</si>
  <si>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</si>
  <si>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</si>
  <si>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</si>
  <si>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</si>
  <si>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</si>
  <si>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</si>
  <si>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</si>
  <si>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</si>
  <si>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</si>
  <si>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</si>
  <si>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</si>
  <si>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</si>
  <si>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</si>
  <si>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</si>
  <si>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</si>
  <si>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</si>
  <si>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</si>
  <si>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</si>
  <si>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</si>
  <si>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</si>
  <si>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</si>
  <si>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</si>
  <si>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</si>
  <si>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</si>
  <si>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</si>
  <si>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</si>
  <si>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</si>
  <si>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</si>
  <si>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</si>
  <si>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</si>
  <si>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</si>
  <si>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</si>
  <si>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</si>
  <si>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</si>
  <si>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</si>
  <si>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</si>
  <si>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</si>
  <si>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</si>
  <si>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</si>
  <si>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</si>
  <si>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</si>
  <si>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</si>
  <si>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</si>
  <si>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</si>
  <si>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</si>
  <si>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</si>
  <si>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</si>
  <si>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</si>
  <si>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</si>
  <si>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</si>
  <si>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</si>
  <si>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</si>
  <si>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</si>
  <si>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</si>
  <si>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</si>
  <si>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</si>
  <si>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</si>
  <si>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</si>
  <si>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</si>
  <si>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</si>
  <si>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</si>
  <si>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</si>
  <si>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</si>
  <si>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</si>
  <si>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</si>
  <si>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</si>
  <si>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</si>
  <si>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</si>
  <si>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</si>
  <si>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</si>
  <si>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</si>
  <si>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</si>
  <si>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</si>
  <si>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</si>
  <si>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</si>
  <si>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</si>
  <si>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</si>
  <si>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</si>
  <si>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</si>
  <si>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</si>
  <si>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</si>
  <si>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</si>
  <si>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</si>
  <si>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</si>
  <si>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</si>
  <si>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</si>
  <si>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</si>
  <si>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</si>
  <si>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</si>
  <si>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</si>
  <si>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</si>
  <si>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</si>
  <si>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</si>
  <si>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</si>
  <si>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</si>
  <si>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</si>
  <si>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</si>
  <si>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</si>
  <si>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</si>
  <si>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</si>
  <si>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</si>
  <si>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</si>
  <si>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</si>
  <si>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</si>
  <si>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</si>
  <si>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</si>
  <si>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</si>
  <si>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</si>
  <si>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</si>
  <si>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</si>
  <si>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</si>
  <si>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</si>
  <si>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</si>
  <si>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</si>
  <si>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</si>
  <si>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</si>
  <si>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</si>
  <si>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</si>
  <si>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</si>
  <si>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</si>
  <si>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</si>
  <si>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</si>
  <si>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</si>
  <si>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</si>
  <si>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</si>
  <si>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</si>
  <si>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</si>
  <si>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</si>
  <si>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</si>
  <si>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</si>
  <si>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</si>
  <si>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</si>
  <si>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</si>
  <si>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</si>
  <si>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</si>
  <si>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</si>
  <si>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</si>
  <si>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</si>
  <si>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</si>
  <si>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</si>
  <si>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</si>
  <si>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</si>
  <si>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</si>
  <si>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</si>
  <si>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</si>
  <si>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</si>
  <si>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</si>
  <si>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</si>
  <si>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</si>
  <si>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</si>
  <si>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</si>
  <si>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</si>
  <si>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</si>
  <si>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</si>
  <si>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</si>
  <si>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</si>
  <si>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</si>
  <si>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</si>
  <si>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</si>
  <si>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</si>
  <si>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</si>
  <si>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</si>
  <si>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</si>
  <si>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</si>
  <si>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</si>
  <si>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</si>
  <si>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</si>
  <si>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</si>
  <si>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</si>
  <si>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</si>
  <si>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</si>
  <si>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</si>
  <si>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</si>
  <si>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</si>
  <si>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</si>
  <si>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</si>
  <si>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</si>
  <si>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</si>
  <si>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</si>
  <si>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</si>
  <si>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</si>
  <si>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</si>
  <si>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</si>
  <si>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</si>
  <si>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</si>
  <si>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</si>
  <si>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</si>
  <si>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</si>
  <si>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</si>
  <si>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</si>
  <si>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</si>
  <si>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</si>
  <si>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</si>
  <si>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</si>
  <si>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</si>
  <si>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</si>
  <si>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</si>
  <si>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</si>
  <si>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</si>
  <si>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</si>
  <si>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</si>
  <si>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</si>
  <si>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</si>
  <si>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</si>
  <si>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</si>
  <si>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</si>
  <si>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</si>
  <si>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</si>
  <si>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</si>
  <si>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</si>
  <si>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</si>
  <si>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</si>
  <si>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</si>
  <si>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</si>
  <si>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</si>
  <si>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</si>
  <si>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</si>
  <si>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</si>
  <si>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</si>
  <si>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</si>
  <si>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</si>
  <si>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</si>
  <si>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</si>
  <si>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</si>
  <si>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</si>
  <si>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</si>
  <si>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</si>
  <si>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</si>
  <si>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</si>
  <si>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</si>
  <si>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</si>
  <si>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</si>
  <si>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</si>
  <si>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</si>
  <si>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</si>
  <si>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</si>
  <si>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</si>
  <si>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</si>
  <si>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</si>
  <si>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</si>
  <si>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</si>
  <si>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</si>
  <si>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</si>
  <si>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</si>
  <si>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</si>
  <si>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</si>
  <si>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</si>
  <si>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</si>
  <si>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</si>
  <si>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</si>
  <si>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</si>
  <si>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</si>
  <si>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</si>
  <si>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</si>
  <si>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</si>
  <si>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</si>
  <si>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</si>
  <si>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</si>
  <si>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</si>
  <si>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</si>
  <si>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</si>
  <si>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</si>
  <si>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</si>
  <si>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</si>
  <si>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</si>
  <si>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</si>
  <si>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</si>
  <si>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</si>
  <si>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</si>
  <si>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</si>
  <si>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</si>
  <si>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</si>
  <si>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</si>
  <si>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</si>
  <si>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</si>
  <si>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</si>
  <si>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</si>
  <si>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</si>
  <si>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</si>
  <si>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</si>
  <si>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</si>
  <si>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</si>
  <si>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</si>
  <si>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</si>
  <si>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</si>
  <si>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</si>
  <si>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</si>
  <si>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</si>
  <si>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</si>
  <si>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</si>
  <si>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</si>
  <si>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</si>
  <si>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</si>
  <si>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</si>
  <si>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</si>
  <si>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</si>
  <si>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</si>
  <si>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</si>
  <si>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</si>
  <si>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</si>
  <si>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</si>
  <si>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</si>
  <si>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</si>
  <si>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</si>
  <si>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</si>
  <si>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</si>
  <si>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</si>
  <si>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</si>
  <si>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</si>
  <si>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</si>
  <si>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</si>
  <si>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</si>
  <si>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</si>
  <si>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</si>
  <si>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</si>
  <si>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</si>
  <si>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</si>
  <si>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</si>
  <si>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</si>
  <si>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</si>
  <si>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</si>
  <si>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</si>
  <si>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</si>
  <si>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</si>
  <si>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</si>
  <si>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</si>
  <si>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</si>
  <si>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</si>
  <si>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</si>
  <si>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</si>
  <si>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</si>
  <si>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</si>
  <si>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</si>
  <si>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</si>
  <si>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</si>
  <si>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</si>
  <si>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</si>
  <si>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</si>
  <si>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</si>
  <si>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</si>
  <si>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</si>
  <si>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</si>
  <si>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</si>
  <si>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</si>
  <si>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</si>
  <si>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</si>
  <si>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</si>
  <si>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</si>
  <si>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</si>
  <si>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</si>
  <si>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</si>
  <si>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</si>
  <si>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</si>
  <si>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</si>
  <si>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</si>
  <si>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</si>
  <si>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</si>
  <si>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</si>
  <si>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</si>
  <si>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</si>
  <si>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</si>
  <si>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</si>
  <si>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</si>
  <si>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</si>
  <si>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</si>
  <si>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</si>
  <si>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</si>
  <si>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</si>
  <si>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</si>
  <si>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</si>
  <si>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</si>
  <si>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</si>
  <si>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</si>
  <si>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</si>
  <si>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</si>
  <si>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</si>
  <si>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</si>
  <si>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</si>
  <si>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</si>
  <si>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</si>
  <si>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</si>
  <si>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</si>
  <si>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</si>
  <si>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</si>
  <si>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</si>
  <si>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</si>
  <si>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</si>
  <si>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</si>
  <si>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</si>
  <si>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</si>
  <si>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</si>
  <si>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</si>
  <si>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</si>
  <si>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</si>
  <si>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</si>
  <si>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</si>
  <si>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</si>
  <si>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</si>
  <si>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</si>
  <si>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</si>
  <si>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</si>
  <si>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</si>
  <si>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</si>
  <si>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</si>
  <si>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</si>
  <si>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</si>
  <si>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</si>
  <si>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</si>
  <si>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</si>
  <si>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</si>
  <si>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</si>
  <si>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</si>
  <si>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</si>
  <si>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</si>
  <si>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</si>
  <si>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</si>
  <si>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</si>
  <si>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</si>
  <si>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</si>
  <si>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</si>
  <si>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</si>
  <si>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</si>
  <si>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</si>
  <si>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</si>
  <si>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</si>
  <si>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</si>
  <si>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</si>
  <si>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</si>
  <si>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</si>
  <si>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</si>
  <si>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</si>
  <si>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</si>
  <si>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</si>
  <si>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</si>
  <si>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</si>
  <si>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</si>
  <si>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</si>
  <si>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</si>
  <si>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</si>
  <si>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</si>
  <si>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</si>
  <si>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</si>
  <si>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</si>
  <si>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</si>
  <si>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</si>
  <si>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</si>
  <si>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</si>
  <si>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</si>
  <si>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</si>
  <si>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</si>
  <si>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</si>
  <si>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</si>
  <si>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</si>
  <si>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</si>
  <si>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</si>
  <si>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</si>
  <si>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</si>
  <si>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</si>
  <si>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</si>
  <si>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</si>
  <si>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</si>
  <si>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</si>
  <si>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</si>
  <si>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</si>
  <si>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</si>
  <si>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</si>
  <si>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</si>
  <si>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</si>
  <si>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</si>
  <si>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</si>
  <si>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</si>
  <si>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</si>
  <si>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</si>
  <si>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</si>
  <si>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</si>
  <si>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</si>
  <si>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</si>
  <si>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</si>
  <si>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</si>
  <si>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</si>
  <si>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</si>
  <si>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</si>
  <si>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</si>
  <si>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</si>
  <si>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</si>
  <si>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</si>
  <si>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</si>
  <si>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</si>
  <si>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</si>
  <si>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</si>
  <si>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</si>
  <si>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</si>
  <si>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</si>
  <si>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</si>
  <si>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</si>
  <si>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</si>
  <si>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</si>
  <si>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</si>
  <si>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</si>
  <si>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</si>
  <si>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</si>
  <si>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</si>
  <si>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</si>
  <si>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</si>
  <si>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</si>
  <si>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</si>
  <si>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</si>
  <si>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</si>
  <si>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</si>
  <si>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</si>
  <si>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</si>
  <si>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</si>
  <si>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</si>
  <si>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</si>
  <si>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</si>
  <si>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</si>
  <si>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</si>
  <si>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</si>
  <si>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</si>
  <si>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</si>
  <si>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</si>
  <si>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</si>
  <si>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</si>
  <si>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</si>
  <si>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</si>
  <si>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</si>
  <si>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</si>
  <si>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</si>
  <si>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</si>
  <si>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</si>
  <si>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</si>
  <si>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</si>
  <si>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</si>
  <si>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</si>
  <si>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</si>
  <si>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</si>
  <si>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</si>
  <si>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</si>
  <si>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</si>
  <si>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</si>
  <si>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</si>
  <si>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</si>
  <si>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</si>
  <si>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</si>
  <si>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</si>
  <si>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</si>
  <si>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</si>
  <si>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</si>
  <si>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</si>
  <si>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</si>
  <si>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</si>
  <si>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</si>
  <si>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</si>
  <si>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</si>
  <si>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</si>
  <si>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</si>
  <si>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</si>
  <si>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</si>
  <si>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</si>
  <si>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</si>
  <si>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</si>
  <si>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</si>
  <si>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</si>
  <si>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</si>
  <si>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</si>
  <si>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</si>
  <si>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</si>
  <si>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</si>
  <si>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</si>
  <si>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</si>
  <si>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</si>
  <si>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</si>
  <si>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</si>
  <si>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</si>
  <si>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</si>
  <si>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</si>
  <si>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</si>
  <si>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</si>
  <si>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</si>
  <si>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</si>
  <si>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</si>
  <si>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</si>
  <si>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</si>
  <si>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</si>
  <si>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</si>
  <si>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</si>
  <si>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</si>
  <si>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</si>
  <si>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</si>
  <si>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</si>
  <si>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</si>
  <si>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</si>
  <si>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</si>
  <si>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</si>
  <si>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</si>
  <si>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</si>
  <si>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</si>
  <si>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</si>
  <si>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</si>
  <si>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</si>
  <si>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</si>
  <si>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</si>
  <si>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</si>
  <si>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</si>
  <si>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</si>
  <si>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</si>
  <si>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</si>
  <si>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</si>
  <si>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</si>
  <si>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</si>
  <si>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</si>
  <si>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</si>
  <si>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</si>
  <si>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</si>
  <si>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</si>
  <si>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</si>
  <si>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</si>
  <si>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</si>
  <si>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</si>
  <si>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</si>
  <si>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</si>
  <si>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</si>
  <si>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</si>
  <si>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</si>
  <si>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</si>
  <si>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</si>
  <si>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</si>
  <si>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</si>
  <si>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</si>
  <si>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</si>
  <si>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</si>
  <si>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</si>
  <si>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</si>
  <si>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</si>
  <si>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</si>
  <si>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</si>
  <si>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</si>
  <si>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</si>
  <si>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</si>
  <si>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</si>
  <si>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</si>
  <si>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</si>
  <si>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</si>
  <si>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</si>
  <si>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</si>
  <si>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</si>
  <si>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</si>
  <si>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</si>
  <si>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</si>
  <si>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</si>
  <si>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</si>
  <si>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</si>
  <si>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</si>
  <si>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</si>
  <si>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</si>
  <si>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</si>
  <si>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</si>
  <si>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</si>
  <si>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</si>
  <si>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</si>
  <si>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</si>
  <si>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</si>
  <si>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</si>
  <si>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</si>
  <si>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</si>
  <si>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</si>
  <si>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</si>
  <si>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</si>
  <si>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</si>
  <si>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</si>
  <si>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</si>
  <si>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</si>
  <si>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</si>
  <si>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</si>
  <si>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</si>
  <si>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</si>
  <si>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</si>
  <si>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</si>
  <si>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</si>
  <si>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</si>
  <si>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</si>
  <si>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</si>
  <si>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</si>
  <si>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</si>
  <si>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</si>
  <si>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</si>
  <si>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</si>
  <si>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</si>
  <si>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</si>
  <si>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</si>
  <si>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</si>
  <si>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</si>
  <si>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</si>
  <si>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</si>
  <si>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</si>
  <si>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</si>
  <si>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</si>
  <si>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</si>
  <si>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</si>
  <si>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</si>
  <si>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</si>
  <si>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</si>
  <si>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</si>
  <si>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</si>
  <si>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</si>
  <si>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</si>
  <si>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</si>
  <si>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</si>
  <si>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</si>
  <si>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</si>
  <si>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</si>
  <si>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</si>
  <si>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</si>
  <si>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</si>
  <si>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</si>
  <si>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</si>
  <si>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</si>
  <si>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</si>
  <si>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</si>
  <si>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</si>
  <si>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</si>
  <si>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</si>
  <si>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</si>
  <si>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</si>
  <si>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</si>
  <si>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</si>
  <si>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</si>
  <si>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</si>
  <si>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</si>
  <si>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</si>
  <si>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</si>
  <si>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</si>
  <si>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</si>
  <si>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</si>
  <si>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</si>
  <si>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</si>
  <si>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</si>
  <si>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</si>
  <si>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</si>
  <si>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</si>
  <si>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</si>
  <si>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</si>
  <si>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</si>
  <si>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</si>
  <si>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</si>
  <si>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</si>
  <si>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</si>
  <si>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</si>
  <si>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</si>
  <si>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</si>
  <si>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</si>
  <si>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</si>
  <si>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</si>
  <si>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</si>
  <si>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</si>
  <si>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</si>
  <si>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</si>
  <si>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</si>
  <si>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</si>
  <si>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</si>
  <si>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</si>
  <si>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</si>
  <si>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</si>
  <si>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</si>
  <si>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</si>
  <si>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</si>
  <si>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</si>
  <si>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</si>
  <si>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</si>
  <si>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</si>
  <si>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</si>
  <si>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</si>
  <si>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</si>
  <si>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</si>
  <si>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</si>
  <si>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</si>
  <si>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</si>
  <si>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</si>
  <si>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</si>
  <si>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</si>
  <si>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</si>
  <si>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</si>
  <si>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</si>
  <si>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</si>
  <si>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</si>
  <si>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</si>
  <si>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</si>
  <si>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</si>
  <si>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</si>
  <si>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</si>
  <si>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</si>
  <si>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</si>
  <si>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</si>
  <si>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</si>
  <si>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</si>
  <si>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</si>
  <si>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</si>
  <si>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</si>
  <si>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</si>
  <si>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</si>
  <si>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</si>
  <si>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</si>
  <si>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</si>
  <si>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</si>
  <si>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</si>
  <si>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</si>
  <si>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</si>
  <si>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</si>
  <si>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</si>
  <si>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</si>
  <si>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</si>
  <si>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</si>
  <si>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</si>
  <si>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</si>
  <si>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</si>
  <si>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</si>
  <si>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</si>
  <si>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</si>
  <si>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</si>
  <si>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</si>
  <si>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</si>
  <si>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</si>
  <si>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</si>
  <si>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</si>
  <si>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</si>
  <si>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</si>
  <si>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</si>
  <si>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</si>
  <si>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</si>
  <si>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</si>
  <si>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</si>
  <si>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</si>
  <si>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</si>
  <si>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</si>
  <si>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</si>
  <si>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</si>
  <si>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</si>
  <si>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</si>
  <si>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</si>
  <si>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</si>
  <si>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</si>
  <si>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</si>
  <si>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</si>
  <si>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</si>
  <si>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</si>
  <si>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</si>
  <si>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</si>
  <si>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</si>
  <si>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</si>
  <si>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</si>
  <si>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</si>
  <si>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</si>
  <si>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</si>
  <si>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</si>
  <si>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</si>
  <si>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</si>
  <si>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</si>
  <si>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</si>
  <si>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</si>
  <si>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</si>
  <si>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</si>
  <si>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</si>
  <si>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</si>
  <si>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</si>
  <si>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</si>
  <si>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</si>
  <si>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</si>
  <si>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</si>
  <si>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</si>
  <si>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</si>
  <si>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</si>
  <si>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</si>
  <si>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</si>
  <si>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</si>
  <si>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</si>
  <si>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</si>
  <si>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</si>
  <si>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</si>
  <si>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</si>
  <si>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</si>
  <si>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</si>
  <si>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</si>
  <si>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</si>
  <si>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</si>
  <si>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</si>
  <si>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</si>
  <si>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</si>
  <si>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</si>
  <si>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</si>
  <si>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</si>
  <si>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</si>
  <si>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</si>
  <si>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</si>
  <si>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</si>
  <si>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</si>
  <si>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</si>
  <si>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</si>
  <si>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</si>
  <si>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</si>
  <si>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</si>
  <si>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</si>
  <si>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</si>
  <si>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</si>
  <si>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</si>
  <si>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</si>
  <si>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</si>
  <si>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</si>
  <si>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</si>
  <si>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</si>
  <si>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</si>
  <si>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</si>
  <si>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</si>
  <si>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</si>
  <si>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</si>
  <si>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</si>
  <si>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</si>
  <si>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</si>
  <si>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</si>
  <si>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</si>
  <si>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</si>
  <si>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</si>
  <si>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</si>
  <si>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</si>
  <si>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</si>
  <si>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</si>
  <si>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</si>
  <si>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</si>
  <si>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</si>
  <si>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</si>
  <si>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</si>
  <si>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</si>
  <si>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</si>
  <si>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</si>
  <si>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</si>
  <si>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</si>
  <si>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</si>
  <si>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</si>
  <si>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</si>
  <si>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</si>
  <si>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</si>
  <si>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</si>
  <si>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</si>
  <si>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</si>
  <si>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</si>
  <si>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</si>
  <si>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</si>
  <si>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</si>
  <si>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</si>
  <si>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</si>
  <si>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</si>
  <si>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</si>
  <si>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</si>
  <si>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</si>
  <si>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</si>
  <si>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</si>
  <si>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</si>
  <si>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</si>
  <si>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</si>
  <si>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</si>
  <si>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</si>
  <si>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</si>
  <si>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</si>
  <si>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</si>
  <si>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</si>
  <si>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</si>
  <si>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</si>
  <si>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</si>
  <si>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</si>
  <si>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</si>
  <si>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</si>
  <si>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</si>
  <si>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</si>
  <si>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</si>
  <si>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</si>
  <si>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</si>
  <si>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</si>
  <si>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</si>
  <si>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</si>
  <si>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</si>
  <si>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</si>
  <si>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</si>
  <si>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</si>
  <si>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</si>
  <si>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</si>
  <si>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</si>
  <si>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</si>
  <si>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</si>
  <si>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</si>
  <si>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</si>
  <si>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</si>
  <si>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</si>
  <si>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</si>
  <si>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</si>
  <si>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</si>
  <si>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</si>
  <si>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</si>
  <si>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</si>
  <si>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</si>
  <si>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</si>
  <si>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</si>
  <si>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</si>
  <si>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</si>
  <si>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</si>
  <si>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</si>
  <si>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</si>
  <si>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</si>
  <si>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</si>
  <si>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</si>
  <si>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</si>
  <si>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</si>
  <si>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</si>
  <si>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</si>
  <si>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</si>
  <si>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</si>
  <si>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</si>
  <si>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</si>
  <si>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</si>
  <si>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</si>
  <si>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</si>
  <si>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</si>
  <si>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</si>
  <si>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</si>
  <si>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</si>
  <si>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</si>
  <si>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</si>
  <si>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</si>
  <si>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</si>
  <si>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</si>
  <si>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</si>
  <si>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</si>
  <si>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</si>
  <si>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</si>
  <si>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</si>
  <si>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</si>
  <si>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</si>
  <si>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</si>
  <si>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</si>
  <si>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</si>
  <si>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</si>
  <si>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</si>
  <si>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</si>
  <si>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</si>
  <si>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</si>
  <si>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</si>
  <si>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</si>
  <si>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</si>
  <si>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</si>
  <si>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</si>
  <si>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</si>
  <si>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</si>
  <si>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</si>
  <si>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</si>
  <si>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</si>
  <si>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</si>
  <si>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</si>
  <si>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</si>
  <si>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</si>
  <si>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</si>
  <si>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</si>
  <si>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</si>
  <si>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</si>
  <si>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</si>
  <si>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</si>
  <si>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</si>
  <si>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</si>
  <si>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</si>
  <si>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</si>
  <si>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</si>
  <si>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</si>
  <si>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</si>
  <si>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</si>
  <si>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</si>
  <si>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</si>
  <si>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</si>
  <si>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</si>
  <si>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</si>
  <si>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</si>
  <si>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</si>
  <si>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</si>
  <si>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</si>
  <si>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</si>
  <si>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</si>
  <si>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</si>
  <si>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</si>
  <si>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</si>
  <si>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</si>
  <si>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</si>
  <si>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</si>
  <si>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</si>
  <si>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</si>
  <si>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</si>
  <si>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</si>
  <si>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</si>
  <si>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</si>
  <si>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</si>
  <si>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</si>
  <si>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</si>
  <si>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</si>
  <si>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</si>
  <si>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</si>
  <si>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</si>
  <si>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</si>
  <si>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</si>
  <si>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</si>
  <si>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</si>
  <si>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</si>
  <si>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</si>
  <si>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</si>
  <si>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</si>
  <si>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</si>
  <si>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</si>
  <si>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</si>
  <si>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</si>
  <si>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</si>
  <si>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</si>
  <si>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</si>
  <si>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</si>
  <si>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</si>
  <si>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</si>
  <si>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</si>
  <si>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</si>
  <si>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</si>
  <si>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</si>
  <si>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</si>
  <si>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</si>
  <si>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</si>
  <si>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</si>
  <si>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</si>
  <si>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</si>
  <si>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</si>
  <si>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</si>
  <si>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</si>
  <si>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</si>
  <si>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</si>
  <si>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</si>
  <si>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</si>
  <si>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</si>
  <si>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</si>
  <si>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</si>
  <si>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</si>
  <si>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</si>
  <si>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</si>
  <si>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</si>
  <si>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</si>
  <si>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</si>
  <si>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</si>
  <si>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</si>
  <si>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</si>
  <si>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</si>
  <si>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</si>
  <si>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</si>
  <si>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</si>
  <si>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</si>
  <si>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</si>
  <si>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</si>
  <si>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</si>
  <si>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</si>
  <si>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</si>
  <si>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</si>
  <si>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</si>
  <si>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</si>
  <si>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</si>
  <si>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</si>
  <si>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</si>
  <si>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</si>
  <si>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</si>
  <si>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</si>
  <si>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</si>
  <si>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</si>
  <si>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</si>
  <si>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</si>
  <si>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</si>
  <si>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</si>
  <si>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</si>
  <si>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</si>
  <si>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</si>
  <si>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</si>
  <si>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</si>
  <si>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</si>
  <si>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</si>
  <si>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</si>
  <si>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</si>
  <si>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</si>
  <si>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</si>
  <si>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</si>
  <si>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</si>
  <si>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</si>
  <si>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</si>
  <si>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</si>
  <si>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</si>
  <si>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</si>
  <si>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</si>
  <si>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</si>
  <si>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</si>
  <si>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</si>
  <si>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</si>
  <si>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</si>
  <si>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</si>
  <si>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</si>
  <si>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</si>
  <si>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</si>
  <si>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</si>
  <si>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</si>
  <si>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</si>
  <si>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</si>
  <si>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</si>
  <si>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</si>
  <si>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</si>
  <si>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</si>
  <si>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</si>
  <si>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</si>
  <si>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</si>
  <si>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</si>
  <si>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</si>
  <si>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</si>
  <si>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</si>
  <si>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</si>
  <si>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</si>
  <si>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</si>
  <si>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</si>
  <si>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</si>
  <si>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</si>
  <si>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</si>
  <si>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</si>
  <si>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</si>
  <si>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</si>
  <si>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</si>
  <si>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</si>
  <si>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</si>
  <si>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</si>
  <si>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</si>
  <si>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</si>
  <si>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</si>
  <si>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</si>
  <si>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</si>
  <si>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</si>
  <si>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</si>
  <si>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</si>
  <si>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</si>
  <si>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</si>
  <si>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</si>
  <si>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</si>
  <si>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</si>
  <si>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</si>
  <si>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</si>
  <si>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</si>
  <si>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</si>
  <si>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</si>
  <si>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</si>
  <si>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</si>
  <si>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</si>
  <si>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</si>
  <si>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</si>
  <si>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</si>
  <si>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</si>
  <si>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</si>
  <si>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</si>
  <si>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</si>
  <si>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</si>
  <si>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</si>
  <si>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</si>
  <si>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</si>
  <si>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</si>
  <si>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</si>
  <si>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</si>
  <si>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</si>
  <si>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</si>
  <si>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</si>
  <si>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</si>
  <si>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</si>
  <si>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</si>
  <si>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</si>
  <si>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</si>
  <si>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</si>
  <si>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</si>
  <si>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</si>
  <si>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</si>
  <si>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</si>
  <si>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</si>
  <si>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</si>
  <si>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</si>
  <si>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</si>
  <si>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</si>
  <si>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</si>
  <si>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</si>
  <si>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</si>
  <si>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</si>
  <si>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</si>
  <si>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</si>
  <si>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</si>
  <si>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</si>
  <si>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</si>
  <si>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</si>
  <si>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</si>
  <si>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</si>
  <si>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</si>
  <si>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</si>
  <si>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</si>
  <si>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</si>
  <si>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</si>
  <si>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</si>
  <si>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</si>
  <si>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</si>
  <si>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</si>
  <si>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</si>
  <si>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</si>
  <si>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</si>
  <si>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</si>
  <si>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</si>
  <si>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</si>
  <si>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</si>
  <si>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</si>
  <si>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</si>
  <si>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</si>
  <si>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</si>
  <si>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</si>
  <si>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</si>
  <si>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</si>
  <si>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</si>
  <si>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</si>
  <si>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</si>
  <si>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</si>
  <si>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</si>
  <si>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</si>
  <si>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</si>
  <si>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</si>
  <si>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</si>
  <si>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</si>
  <si>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</si>
  <si>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</si>
  <si>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</si>
  <si>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</si>
  <si>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</si>
  <si>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</si>
  <si>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</si>
  <si>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</si>
  <si>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</si>
  <si>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</si>
  <si>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</si>
  <si>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</si>
  <si>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</si>
  <si>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</si>
  <si>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</si>
  <si>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</si>
  <si>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</si>
  <si>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</si>
  <si>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</si>
  <si>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</si>
  <si>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</si>
  <si>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</si>
  <si>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</si>
  <si>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</si>
  <si>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</si>
  <si>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</si>
  <si>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</si>
  <si>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</si>
  <si>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</si>
  <si>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</si>
  <si>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</si>
  <si>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</si>
  <si>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</si>
  <si>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</si>
  <si>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</si>
  <si>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</si>
  <si>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</si>
  <si>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</si>
  <si>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</si>
  <si>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</si>
  <si>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</si>
  <si>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</si>
  <si>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</si>
  <si>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</si>
  <si>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</si>
  <si>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</si>
  <si>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</si>
  <si>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</si>
  <si>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</si>
  <si>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</si>
  <si>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</si>
  <si>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</si>
  <si>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</si>
  <si>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</si>
  <si>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</si>
  <si>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</si>
  <si>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</si>
  <si>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</si>
  <si>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</si>
  <si>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</si>
  <si>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</si>
  <si>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</si>
  <si>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</si>
  <si>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</si>
  <si>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</si>
  <si>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</si>
  <si>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</si>
  <si>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</si>
  <si>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</si>
  <si>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</si>
  <si>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</si>
  <si>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</si>
  <si>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</si>
  <si>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</si>
  <si>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</si>
  <si>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</si>
  <si>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</si>
  <si>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</si>
  <si>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</si>
  <si>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</si>
  <si>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</si>
  <si>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</si>
  <si>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</si>
  <si>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</si>
  <si>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</si>
  <si>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</si>
  <si>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</si>
  <si>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</si>
  <si>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</si>
  <si>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</si>
  <si>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</si>
  <si>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</si>
  <si>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</si>
  <si>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</si>
  <si>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</si>
  <si>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</si>
  <si>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</si>
  <si>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</si>
  <si>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</si>
  <si>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</si>
  <si>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</si>
  <si>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</si>
  <si>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</si>
  <si>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</si>
  <si>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</si>
  <si>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</si>
  <si>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</si>
  <si>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</si>
  <si>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</si>
  <si>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</si>
  <si>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</si>
  <si>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</si>
  <si>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</si>
  <si>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</si>
  <si>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</si>
  <si>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</si>
  <si>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</si>
  <si>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</si>
  <si>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</si>
  <si>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</si>
  <si>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</si>
  <si>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</si>
  <si>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</si>
  <si>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</si>
  <si>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</si>
  <si>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</si>
  <si>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</si>
  <si>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</si>
  <si>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</si>
  <si>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</si>
  <si>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</si>
  <si>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</si>
  <si>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</si>
  <si>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</si>
  <si>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</si>
  <si>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</si>
  <si>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</si>
  <si>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</si>
  <si>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</si>
  <si>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</si>
  <si>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</si>
  <si>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</si>
  <si>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</si>
  <si>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</si>
  <si>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</si>
  <si>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</si>
  <si>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</si>
  <si>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</si>
  <si>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</si>
  <si>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</si>
  <si>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</si>
  <si>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</si>
  <si>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</si>
  <si>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</si>
  <si>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</si>
  <si>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</si>
  <si>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</si>
  <si>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</si>
  <si>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</si>
  <si>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</si>
  <si>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</si>
  <si>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</si>
  <si>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</si>
  <si>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</si>
  <si>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</si>
  <si>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</si>
  <si>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</si>
  <si>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</si>
  <si>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</si>
  <si>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</si>
  <si>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</si>
  <si>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</si>
  <si>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</si>
  <si>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</si>
  <si>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</si>
  <si>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</si>
  <si>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</si>
  <si>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</si>
  <si>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</si>
  <si>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</si>
  <si>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</si>
  <si>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</si>
  <si>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</si>
  <si>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</si>
  <si>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</si>
  <si>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</si>
  <si>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</si>
  <si>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</si>
  <si>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</si>
  <si>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</si>
  <si>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</si>
  <si>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</si>
  <si>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</si>
  <si>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</si>
  <si>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</si>
  <si>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</si>
  <si>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</si>
  <si>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</si>
  <si>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</si>
  <si>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</si>
  <si>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</si>
  <si>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</si>
  <si>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</si>
  <si>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</si>
  <si>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</si>
  <si>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</si>
  <si>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</si>
  <si>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</si>
  <si>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</si>
  <si>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</si>
  <si>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</si>
  <si>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</si>
  <si>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</si>
  <si>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</si>
  <si>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</si>
  <si>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</si>
  <si>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</si>
  <si>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</si>
  <si>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</si>
  <si>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</si>
  <si>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</si>
  <si>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</si>
  <si>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</si>
  <si>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</si>
  <si>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</si>
  <si>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</si>
  <si>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</si>
  <si>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</si>
  <si>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</si>
  <si>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</si>
  <si>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</si>
  <si>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</si>
  <si>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</si>
  <si>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</si>
  <si>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</si>
  <si>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</si>
  <si>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</si>
  <si>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</si>
  <si>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</si>
  <si>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</si>
  <si>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</si>
  <si>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</si>
  <si>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</si>
  <si>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</si>
  <si>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</si>
  <si>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</si>
  <si>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</si>
  <si>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</si>
  <si>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</si>
  <si>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</si>
  <si>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</si>
  <si>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</si>
  <si>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</si>
  <si>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</si>
  <si>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</si>
  <si>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</si>
  <si>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</si>
  <si>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</si>
  <si>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</si>
  <si>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</si>
  <si>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</si>
  <si>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</si>
  <si>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</si>
  <si>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</si>
  <si>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</si>
  <si>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</si>
  <si>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</si>
  <si>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</si>
  <si>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</si>
  <si>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</si>
  <si>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</si>
  <si>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</si>
  <si>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</si>
  <si>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</si>
  <si>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</si>
  <si>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</si>
  <si>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</si>
  <si>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</si>
  <si>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</si>
  <si>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</si>
  <si>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</si>
  <si>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</si>
  <si>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</si>
  <si>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</si>
  <si>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</si>
  <si>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</si>
  <si>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</si>
  <si>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</si>
  <si>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</si>
  <si>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</si>
  <si>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</si>
  <si>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</si>
  <si>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</si>
  <si>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</si>
  <si>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</si>
  <si>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</si>
  <si>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</si>
  <si>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</si>
  <si>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</si>
  <si>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</si>
  <si>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</si>
  <si>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</si>
  <si>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</si>
  <si>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</si>
  <si>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</si>
  <si>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</si>
  <si>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</si>
  <si>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</si>
  <si>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</si>
  <si>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</si>
  <si>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</si>
  <si>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</si>
  <si>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</si>
  <si>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</si>
  <si>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</si>
  <si>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</si>
  <si>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</si>
  <si>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</si>
  <si>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</si>
  <si>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</si>
  <si>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</si>
  <si>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</si>
  <si>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</si>
  <si>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</si>
  <si>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</si>
  <si>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</si>
  <si>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</si>
  <si>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</si>
  <si>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</si>
  <si>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</si>
  <si>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</si>
  <si>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</si>
  <si>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</si>
  <si>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</si>
  <si>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</si>
  <si>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</si>
  <si>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</si>
  <si>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</si>
  <si>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</si>
  <si>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</si>
  <si>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</si>
  <si>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</si>
  <si>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</si>
  <si>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</si>
  <si>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</si>
  <si>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</si>
  <si>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</si>
  <si>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</si>
  <si>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</si>
  <si>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</si>
  <si>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</si>
  <si>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</si>
  <si>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</si>
  <si>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</si>
  <si>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</si>
  <si>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</si>
  <si>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</si>
  <si>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</si>
  <si>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</si>
  <si>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</si>
  <si>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</si>
  <si>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</si>
  <si>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</si>
  <si>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</si>
  <si>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</si>
  <si>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</si>
  <si>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</si>
  <si>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</si>
  <si>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</si>
  <si>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</si>
  <si>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</si>
  <si>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</si>
  <si>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</si>
  <si>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</si>
  <si>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</si>
  <si>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</si>
  <si>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</si>
  <si>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</si>
  <si>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</si>
  <si>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</si>
  <si>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</si>
  <si>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</si>
  <si>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</si>
  <si>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</si>
  <si>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</si>
  <si>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</si>
  <si>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</si>
  <si>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</si>
  <si>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</si>
  <si>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</si>
  <si>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</si>
  <si>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</si>
  <si>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</si>
  <si>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</si>
  <si>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</si>
  <si>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</si>
  <si>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</si>
  <si>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</si>
  <si>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</si>
  <si>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</si>
  <si>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</si>
  <si>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</si>
  <si>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</si>
  <si>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</si>
  <si>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</si>
  <si>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</si>
  <si>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</si>
  <si>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</si>
  <si>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</si>
  <si>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</si>
  <si>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</si>
  <si>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</si>
  <si>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</si>
  <si>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</si>
  <si>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</si>
  <si>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</si>
  <si>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</si>
  <si>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</si>
  <si>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</si>
  <si>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</si>
  <si>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</si>
  <si>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</si>
  <si>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</si>
  <si>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</si>
  <si>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</si>
  <si>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</si>
  <si>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</si>
  <si>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</si>
  <si>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</si>
  <si>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</si>
  <si>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</si>
  <si>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</si>
  <si>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</si>
  <si>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</si>
  <si>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</si>
  <si>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</si>
  <si>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</si>
  <si>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</si>
  <si>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</si>
  <si>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</si>
  <si>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</si>
  <si>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</si>
  <si>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</si>
  <si>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</si>
  <si>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</si>
  <si>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</si>
  <si>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</si>
  <si>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</si>
  <si>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</si>
  <si>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</si>
  <si>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</si>
  <si>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</si>
  <si>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</si>
  <si>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</si>
  <si>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</si>
  <si>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</si>
  <si>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</si>
  <si>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</si>
  <si>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</si>
  <si>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</si>
  <si>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</si>
  <si>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</si>
  <si>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</si>
  <si>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</si>
  <si>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</si>
  <si>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</si>
  <si>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</si>
  <si>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</si>
  <si>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</si>
  <si>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</si>
  <si>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</si>
  <si>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</si>
  <si>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</si>
  <si>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</si>
  <si>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</si>
  <si>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</si>
  <si>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</si>
  <si>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</si>
  <si>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</si>
  <si>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</si>
  <si>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</si>
  <si>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</si>
  <si>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</si>
  <si>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</si>
  <si>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</si>
  <si>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</si>
  <si>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</si>
  <si>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</si>
  <si>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</si>
  <si>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</si>
  <si>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</si>
  <si>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</si>
  <si>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</si>
  <si>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</si>
  <si>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</si>
  <si>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</si>
  <si>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</si>
  <si>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</si>
  <si>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</si>
  <si>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</si>
  <si>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</si>
  <si>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</si>
  <si>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</si>
  <si>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</si>
  <si>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</si>
  <si>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</si>
  <si>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</si>
  <si>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</si>
  <si>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</si>
  <si>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</si>
  <si>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</si>
  <si>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</si>
  <si>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</si>
  <si>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</si>
  <si>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</si>
  <si>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</si>
  <si>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</si>
  <si>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</si>
  <si>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</si>
  <si>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</si>
  <si>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</si>
  <si>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</si>
  <si>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</si>
  <si>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</si>
  <si>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</si>
  <si>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</si>
  <si>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</si>
  <si>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</si>
  <si>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</si>
  <si>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</si>
  <si>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</si>
  <si>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</si>
  <si>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</si>
  <si>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</si>
  <si>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</si>
  <si>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</si>
  <si>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</si>
  <si>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</si>
  <si>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</si>
  <si>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</si>
  <si>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</si>
  <si>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</si>
  <si>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</si>
  <si>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</si>
  <si>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</si>
  <si>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</si>
  <si>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</si>
  <si>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</si>
  <si>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</si>
  <si>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</si>
  <si>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</si>
  <si>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</si>
  <si>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</si>
  <si>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</si>
  <si>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</si>
  <si>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</si>
  <si>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</si>
  <si>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</si>
  <si>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</si>
  <si>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</si>
  <si>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</si>
  <si>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</si>
  <si>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</si>
  <si>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</si>
  <si>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</si>
  <si>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</si>
  <si>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</si>
  <si>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</si>
  <si>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</si>
  <si>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</si>
  <si>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</si>
  <si>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</si>
  <si>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</si>
  <si>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</si>
  <si>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</si>
  <si>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</si>
  <si>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</si>
  <si>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</si>
  <si>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</si>
  <si>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</si>
  <si>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</si>
  <si>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</si>
  <si>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</si>
  <si>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</si>
  <si>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</si>
  <si>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</si>
  <si>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</si>
  <si>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</si>
  <si>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</si>
  <si>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</si>
  <si>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</si>
  <si>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</si>
  <si>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</si>
  <si>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</si>
  <si>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</si>
  <si>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</si>
  <si>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</si>
  <si>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</si>
  <si>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</si>
  <si>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</si>
  <si>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</si>
  <si>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</si>
  <si>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</si>
  <si>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</si>
  <si>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</si>
  <si>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</si>
  <si>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</si>
  <si>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</si>
  <si>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</si>
  <si>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</si>
  <si>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</si>
  <si>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</si>
  <si>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</si>
  <si>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</si>
  <si>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</si>
  <si>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</si>
  <si>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</si>
  <si>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</si>
  <si>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</si>
  <si>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</si>
  <si>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</si>
  <si>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</si>
  <si>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</si>
  <si>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</si>
  <si>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</si>
  <si>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</si>
  <si>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</si>
  <si>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</si>
  <si>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</si>
  <si>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</si>
  <si>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</si>
  <si>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</si>
  <si>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</si>
  <si>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</si>
  <si>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</si>
  <si>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</si>
  <si>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</si>
  <si>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</si>
  <si>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</si>
  <si>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</si>
  <si>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</si>
  <si>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</si>
  <si>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</si>
  <si>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</si>
  <si>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</si>
  <si>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</si>
  <si>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</si>
  <si>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</si>
  <si>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</si>
  <si>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</si>
  <si>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</si>
  <si>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</si>
  <si>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</si>
  <si>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</si>
  <si>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</si>
  <si>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</si>
  <si>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</si>
  <si>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</si>
  <si>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</si>
  <si>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</si>
  <si>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</si>
  <si>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</si>
  <si>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</si>
  <si>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</si>
  <si>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</si>
  <si>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</si>
  <si>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</si>
  <si>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</si>
  <si>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</si>
  <si>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</si>
  <si>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</si>
  <si>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</si>
  <si>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</si>
  <si>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</si>
  <si>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</si>
  <si>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</si>
  <si>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</si>
  <si>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</si>
  <si>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</si>
  <si>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</si>
  <si>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</si>
  <si>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</si>
  <si>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</si>
  <si>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</si>
  <si>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</si>
  <si>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</si>
  <si>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</si>
  <si>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</si>
  <si>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</si>
  <si>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</si>
  <si>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</si>
  <si>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</si>
  <si>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</si>
  <si>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</si>
  <si>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</si>
  <si>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</si>
  <si>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</si>
  <si>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</si>
  <si>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</si>
  <si>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</si>
  <si>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</si>
  <si>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</si>
  <si>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</si>
  <si>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</si>
  <si>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</si>
  <si>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</si>
  <si>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</si>
  <si>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</si>
  <si>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</si>
  <si>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</si>
  <si>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</si>
  <si>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</si>
  <si>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</si>
  <si>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</si>
  <si>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</si>
  <si>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</si>
  <si>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</si>
  <si>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</si>
  <si>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</si>
  <si>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</si>
  <si>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</si>
  <si>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</si>
  <si>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</si>
  <si>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</si>
  <si>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</si>
  <si>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</si>
  <si>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</si>
  <si>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</si>
  <si>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</si>
  <si>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</si>
  <si>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</si>
  <si>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</si>
  <si>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</si>
  <si>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</si>
  <si>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</si>
  <si>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</si>
  <si>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</si>
  <si>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</si>
  <si>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</si>
  <si>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</si>
  <si>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</si>
  <si>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</si>
  <si>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</si>
  <si>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</si>
  <si>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</si>
  <si>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</si>
  <si>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</si>
  <si>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</si>
  <si>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</si>
  <si>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</si>
  <si>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</si>
  <si>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</si>
  <si>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</si>
  <si>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</si>
  <si>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</si>
  <si>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</si>
  <si>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</si>
  <si>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</si>
  <si>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</si>
  <si>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</si>
  <si>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</si>
  <si>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</si>
  <si>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</si>
  <si>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</si>
  <si>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</si>
  <si>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</si>
  <si>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</si>
  <si>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</si>
  <si>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</si>
  <si>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</si>
  <si>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</si>
  <si>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</si>
  <si>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</si>
  <si>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</si>
  <si>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</si>
  <si>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</si>
  <si>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</si>
  <si>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</si>
  <si>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</si>
  <si>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</si>
  <si>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</si>
  <si>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</si>
  <si>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</si>
  <si>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</si>
  <si>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</si>
  <si>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</si>
  <si>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</si>
  <si>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</si>
  <si>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</si>
  <si>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</si>
  <si>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</si>
  <si>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</si>
  <si>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</si>
  <si>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</si>
  <si>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</si>
  <si>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</si>
  <si>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</si>
  <si>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</si>
  <si>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</si>
  <si>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</si>
  <si>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</si>
  <si>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</si>
  <si>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</si>
  <si>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</si>
  <si>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</si>
  <si>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</si>
  <si>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</si>
  <si>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</si>
  <si>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</si>
  <si>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</si>
  <si>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</si>
  <si>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</si>
  <si>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</si>
  <si>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</si>
  <si>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</si>
  <si>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</si>
  <si>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</si>
  <si>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</si>
  <si>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</si>
  <si>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</si>
  <si>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</si>
  <si>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</si>
  <si>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</si>
  <si>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</si>
  <si>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</si>
  <si>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</si>
  <si>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</si>
  <si>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</si>
  <si>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</si>
  <si>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</si>
  <si>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</si>
  <si>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</si>
  <si>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</si>
  <si>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</si>
  <si>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</si>
  <si>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</si>
  <si>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</si>
  <si>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</si>
  <si>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</si>
  <si>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</si>
  <si>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</si>
  <si>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</si>
  <si>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</si>
  <si>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</si>
  <si>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</si>
  <si>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</si>
  <si>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</si>
  <si>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</si>
  <si>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</si>
  <si>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</si>
  <si>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</si>
  <si>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</si>
  <si>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</si>
  <si>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</si>
  <si>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</si>
  <si>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</si>
  <si>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</si>
  <si>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</si>
  <si>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</si>
  <si>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</si>
  <si>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</si>
  <si>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</si>
  <si>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</si>
  <si>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</si>
  <si>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</si>
  <si>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</si>
  <si>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</si>
  <si>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</si>
  <si>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</si>
  <si>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</si>
  <si>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</si>
  <si>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</si>
  <si>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</si>
  <si>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</si>
  <si>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</si>
  <si>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</si>
  <si>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</si>
  <si>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</si>
  <si>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</si>
  <si>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</si>
  <si>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</si>
  <si>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</si>
  <si>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</si>
  <si>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</si>
  <si>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</si>
  <si>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</si>
  <si>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</si>
  <si>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</si>
  <si>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</si>
  <si>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</si>
  <si>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</si>
  <si>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</si>
  <si>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</si>
  <si>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</si>
  <si>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</si>
  <si>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</si>
  <si>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</si>
  <si>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</si>
  <si>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</si>
  <si>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</si>
  <si>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</si>
  <si>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</si>
  <si>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</si>
  <si>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</si>
  <si>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</si>
  <si>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</si>
  <si>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</si>
  <si>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</si>
  <si>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</si>
  <si>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</si>
  <si>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</si>
  <si>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</si>
  <si>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</si>
  <si>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</si>
  <si>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</si>
  <si>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</si>
  <si>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</si>
  <si>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</si>
  <si>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</si>
  <si>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</si>
  <si>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</si>
  <si>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</si>
  <si>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</si>
  <si>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</si>
  <si>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</si>
  <si>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</si>
  <si>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</si>
  <si>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</si>
  <si>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</si>
  <si>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</si>
  <si>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</si>
  <si>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</si>
  <si>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</si>
  <si>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</si>
  <si>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</si>
  <si>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</si>
  <si>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</si>
  <si>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</si>
  <si>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</si>
  <si>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</si>
  <si>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</si>
  <si>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</si>
  <si>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</si>
  <si>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</si>
  <si>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</si>
  <si>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</si>
  <si>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</si>
  <si>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</si>
  <si>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</si>
  <si>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</si>
  <si>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</si>
  <si>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</si>
  <si>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</si>
  <si>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</si>
  <si>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</si>
  <si>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</si>
  <si>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</si>
  <si>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</si>
  <si>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</si>
  <si>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</si>
  <si>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</si>
  <si>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</si>
  <si>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</si>
  <si>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</si>
  <si>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</si>
  <si>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</si>
  <si>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</si>
  <si>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</si>
  <si>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</si>
  <si>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</si>
  <si>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</si>
  <si>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</si>
  <si>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</si>
  <si>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</si>
  <si>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</si>
  <si>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</si>
  <si>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</si>
  <si>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</si>
  <si>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</si>
  <si>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</si>
  <si>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</si>
  <si>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</si>
  <si>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</si>
  <si>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</si>
  <si>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</si>
  <si>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</si>
  <si>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</si>
  <si>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</si>
  <si>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</si>
  <si>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</si>
  <si>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</si>
  <si>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</si>
  <si>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</si>
  <si>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</si>
  <si>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</si>
  <si>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</si>
  <si>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</si>
  <si>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</si>
  <si>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</si>
  <si>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</si>
  <si>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</si>
  <si>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</si>
  <si>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</si>
  <si>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</si>
  <si>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</si>
  <si>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</si>
  <si>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</si>
  <si>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</si>
  <si>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</si>
  <si>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</si>
  <si>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</si>
  <si>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</si>
  <si>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</si>
  <si>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</si>
  <si>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</si>
  <si>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</si>
  <si>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</si>
  <si>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</si>
  <si>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</si>
  <si>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</si>
  <si>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</si>
  <si>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</si>
  <si>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</si>
  <si>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</si>
  <si>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</si>
  <si>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</si>
  <si>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</si>
  <si>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</si>
  <si>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</si>
  <si>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</si>
  <si>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</si>
  <si>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</si>
  <si>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</si>
  <si>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</si>
  <si>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</si>
  <si>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</si>
  <si>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</si>
  <si>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</si>
  <si>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</si>
  <si>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</si>
  <si>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</si>
  <si>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</si>
  <si>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</si>
  <si>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</si>
  <si>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</si>
  <si>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</si>
  <si>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</si>
  <si>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</si>
  <si>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</si>
  <si>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</si>
  <si>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</si>
  <si>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</si>
  <si>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</si>
  <si>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</si>
  <si>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</si>
  <si>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</si>
  <si>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</si>
  <si>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</si>
  <si>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</si>
  <si>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</si>
  <si>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</si>
  <si>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</si>
  <si>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</si>
  <si>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</si>
  <si>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</si>
  <si>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</si>
  <si>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</si>
  <si>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</si>
  <si>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</si>
  <si>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</si>
  <si>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</si>
  <si>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</si>
  <si>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</si>
  <si>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</si>
  <si>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</si>
  <si>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</si>
  <si>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</si>
  <si>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</si>
  <si>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</si>
  <si>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</si>
  <si>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</si>
  <si>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</si>
  <si>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</si>
  <si>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</si>
  <si>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</si>
  <si>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</si>
  <si>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</si>
  <si>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</si>
  <si>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</si>
  <si>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</si>
  <si>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</si>
  <si>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</si>
  <si>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</si>
  <si>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</si>
  <si>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</si>
  <si>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</si>
  <si>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</si>
  <si>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</si>
  <si>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</si>
  <si>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</si>
  <si>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</si>
  <si>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</si>
  <si>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</si>
  <si>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</si>
  <si>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</si>
  <si>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</si>
  <si>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</si>
  <si>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</si>
  <si>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</si>
  <si>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</si>
  <si>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</si>
  <si>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</si>
  <si>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</si>
  <si>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</si>
  <si>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</si>
  <si>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</si>
  <si>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</si>
  <si>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</si>
  <si>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</si>
  <si>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</si>
  <si>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</si>
  <si>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</si>
  <si>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</si>
  <si>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</si>
  <si>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</si>
  <si>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</si>
  <si>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</si>
  <si>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</si>
  <si>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</si>
  <si>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</si>
  <si>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</si>
  <si>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</si>
  <si>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</si>
  <si>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</si>
  <si>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</si>
  <si>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</si>
  <si>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</si>
  <si>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</si>
  <si>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</si>
  <si>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</si>
  <si>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</si>
  <si>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</si>
  <si>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</si>
  <si>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</si>
  <si>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</si>
  <si>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</si>
  <si>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</si>
  <si>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</si>
  <si>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</si>
  <si>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</si>
  <si>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</si>
  <si>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</si>
  <si>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</si>
  <si>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</si>
  <si>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</si>
  <si>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</si>
  <si>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</si>
  <si>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</si>
  <si>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</si>
  <si>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</si>
  <si>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</si>
  <si>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</si>
  <si>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</si>
  <si>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</si>
  <si>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</si>
  <si>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</si>
  <si>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</si>
  <si>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</si>
  <si>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</si>
  <si>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</si>
  <si>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</si>
  <si>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</si>
  <si>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</si>
  <si>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</si>
  <si>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</si>
  <si>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</si>
  <si>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</si>
  <si>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</si>
  <si>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</si>
  <si>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</si>
  <si>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</si>
  <si>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</si>
  <si>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</si>
  <si>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</si>
  <si>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</si>
  <si>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</si>
  <si>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</si>
  <si>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</si>
  <si>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</si>
  <si>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</si>
  <si>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</si>
  <si>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</si>
  <si>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</si>
  <si>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</si>
  <si>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</si>
  <si>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</si>
  <si>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</si>
  <si>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</si>
  <si>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</si>
  <si>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</si>
  <si>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</si>
  <si>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</si>
  <si>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</si>
  <si>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</si>
  <si>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</si>
  <si>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</si>
  <si>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</si>
  <si>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</si>
  <si>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</si>
  <si>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</si>
  <si>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</si>
  <si>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</si>
  <si>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</si>
  <si>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</si>
  <si>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</si>
  <si>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</si>
  <si>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</si>
  <si>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</si>
  <si>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</si>
  <si>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</si>
  <si>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</si>
  <si>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</si>
  <si>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</si>
  <si>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</si>
  <si>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</si>
  <si>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</si>
  <si>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</si>
  <si>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</si>
  <si>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</si>
  <si>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</si>
  <si>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</si>
  <si>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</si>
  <si>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</si>
  <si>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</si>
  <si>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</si>
  <si>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</si>
  <si>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</si>
  <si>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</si>
  <si>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</si>
  <si>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</si>
  <si>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</si>
  <si>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</si>
  <si>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</si>
  <si>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</si>
  <si>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</si>
  <si>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</si>
  <si>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</si>
  <si>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</si>
  <si>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</si>
  <si>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</si>
  <si>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</si>
  <si>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</si>
  <si>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</si>
  <si>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</si>
  <si>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</si>
  <si>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</si>
  <si>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</si>
  <si>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</si>
  <si>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</si>
  <si>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</si>
  <si>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</si>
  <si>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</si>
  <si>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</si>
  <si>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</si>
  <si>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</si>
  <si>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</si>
  <si>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</si>
  <si>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</si>
  <si>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</si>
  <si>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</si>
  <si>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</si>
  <si>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</si>
  <si>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</si>
  <si>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</si>
  <si>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</si>
  <si>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</si>
  <si>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</si>
  <si>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</si>
  <si>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</si>
  <si>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</si>
  <si>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</si>
  <si>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</si>
  <si>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</si>
  <si>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</si>
  <si>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</si>
  <si>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</si>
  <si>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</si>
  <si>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</si>
  <si>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</si>
  <si>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</si>
  <si>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</si>
  <si>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</si>
  <si>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</si>
  <si>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</si>
  <si>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</si>
  <si>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</si>
  <si>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</si>
  <si>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</si>
  <si>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</si>
  <si>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</si>
  <si>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</si>
  <si>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</si>
  <si>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</si>
  <si>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</si>
  <si>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</si>
  <si>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</si>
  <si>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</si>
  <si>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</si>
  <si>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</si>
  <si>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</si>
  <si>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</si>
  <si>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</si>
  <si>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</si>
  <si>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</si>
  <si>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</si>
  <si>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</si>
  <si>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</si>
  <si>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</si>
  <si>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</si>
  <si>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</si>
  <si>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</si>
  <si>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</si>
  <si>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</si>
  <si>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</si>
  <si>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</si>
  <si>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</si>
  <si>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</si>
  <si>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</si>
  <si>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</si>
  <si>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</si>
  <si>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</si>
  <si>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</si>
  <si>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</si>
  <si>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</si>
  <si>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</si>
  <si>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</si>
  <si>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</si>
  <si>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</si>
  <si>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</si>
  <si>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</si>
  <si>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</si>
  <si>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</si>
  <si>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</si>
  <si>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</si>
  <si>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</si>
  <si>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</si>
  <si>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</si>
  <si>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</si>
  <si>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</si>
  <si>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</si>
  <si>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</si>
  <si>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</si>
  <si>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</si>
  <si>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</si>
  <si>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</si>
  <si>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</si>
  <si>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</si>
  <si>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</si>
  <si>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</si>
  <si>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</si>
  <si>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</si>
  <si>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</si>
  <si>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</si>
  <si>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</si>
  <si>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</si>
  <si>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</si>
  <si>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</si>
  <si>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</si>
  <si>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</si>
  <si>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</si>
  <si>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</si>
  <si>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</si>
  <si>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</si>
  <si>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</si>
  <si>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</si>
  <si>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</si>
  <si>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</si>
  <si>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</si>
  <si>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</si>
  <si>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</si>
  <si>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</si>
  <si>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</si>
  <si>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</si>
  <si>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</si>
  <si>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</si>
  <si>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</si>
  <si>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</si>
  <si>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</si>
  <si>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</si>
  <si>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</si>
  <si>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</si>
  <si>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</si>
  <si>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</si>
  <si>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</si>
  <si>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</si>
  <si>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</si>
  <si>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</si>
  <si>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</si>
  <si>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</si>
  <si>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</si>
  <si>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</si>
  <si>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</si>
  <si>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</si>
  <si>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</si>
  <si>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</si>
  <si>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</si>
  <si>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</si>
  <si>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</si>
  <si>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</si>
  <si>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</si>
  <si>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</si>
  <si>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</si>
  <si>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</si>
  <si>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</si>
  <si>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</si>
  <si>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</si>
  <si>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</si>
  <si>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</si>
  <si>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</si>
  <si>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</si>
  <si>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</si>
  <si>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</si>
  <si>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</si>
  <si>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</si>
  <si>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</si>
  <si>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</si>
  <si>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</si>
  <si>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</si>
  <si>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</si>
  <si>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</si>
  <si>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</si>
  <si>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</si>
  <si>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</si>
  <si>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</si>
  <si>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</si>
  <si>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</si>
  <si>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</si>
  <si>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</si>
  <si>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</si>
  <si>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</si>
  <si>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</si>
  <si>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</si>
  <si>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</si>
  <si>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</si>
  <si>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</si>
  <si>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</si>
  <si>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</si>
  <si>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</si>
  <si>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</si>
  <si>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</si>
  <si>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</si>
  <si>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</si>
  <si>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</si>
  <si>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</si>
  <si>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</si>
  <si>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</si>
  <si>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</si>
  <si>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</si>
  <si>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</si>
  <si>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</si>
  <si>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</si>
  <si>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</si>
  <si>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</si>
  <si>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</si>
  <si>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</si>
  <si>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</si>
  <si>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</si>
  <si>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</si>
  <si>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</si>
  <si>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</si>
  <si>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</si>
  <si>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</si>
  <si>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</si>
  <si>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</si>
  <si>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</si>
  <si>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</si>
  <si>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</si>
  <si>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</si>
  <si>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</si>
  <si>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</si>
  <si>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</si>
  <si>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</si>
  <si>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</si>
  <si>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</si>
  <si>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</si>
  <si>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</si>
  <si>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</si>
  <si>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</si>
  <si>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</si>
  <si>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</si>
  <si>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</si>
  <si>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</si>
  <si>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</si>
  <si>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</si>
  <si>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</si>
  <si>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</si>
  <si>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</si>
  <si>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</si>
  <si>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</si>
  <si>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</si>
  <si>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</si>
  <si>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</si>
  <si>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</si>
  <si>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</si>
  <si>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</si>
  <si>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</si>
  <si>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</si>
  <si>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</si>
  <si>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</si>
  <si>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</si>
  <si>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</si>
  <si>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</si>
  <si>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</si>
  <si>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</si>
  <si>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</si>
  <si>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</si>
  <si>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</si>
  <si>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</si>
  <si>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</si>
  <si>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</si>
  <si>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</si>
  <si>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</si>
  <si>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</si>
  <si>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</si>
  <si>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</si>
  <si>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</si>
  <si>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</si>
  <si>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</si>
  <si>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</si>
  <si>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</si>
  <si>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</si>
  <si>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</si>
  <si>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</si>
  <si>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</si>
  <si>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</si>
  <si>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</si>
  <si>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</si>
  <si>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</si>
  <si>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</si>
  <si>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</si>
  <si>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</si>
  <si>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</si>
  <si>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</si>
  <si>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</si>
  <si>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</si>
  <si>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</si>
  <si>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</si>
  <si>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</si>
  <si>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</si>
  <si>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</si>
  <si>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</si>
  <si>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</si>
  <si>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</si>
  <si>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</si>
  <si>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</si>
  <si>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</si>
  <si>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</si>
  <si>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</si>
  <si>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</si>
  <si>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</si>
  <si>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</si>
  <si>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</si>
  <si>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</si>
  <si>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</si>
  <si>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</si>
  <si>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</si>
  <si>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</si>
  <si>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</si>
  <si>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</si>
  <si>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</si>
  <si>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</si>
  <si>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</si>
  <si>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</si>
  <si>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</si>
  <si>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</si>
  <si>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</si>
  <si>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</si>
  <si>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</si>
  <si>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</si>
  <si>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</si>
  <si>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</si>
  <si>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</si>
  <si>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</si>
  <si>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</si>
  <si>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</si>
  <si>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</si>
  <si>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</si>
  <si>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</si>
  <si>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</si>
  <si>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</si>
  <si>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</si>
  <si>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</si>
  <si>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</si>
  <si>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</si>
  <si>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</si>
  <si>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</si>
  <si>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</si>
  <si>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</si>
  <si>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</si>
  <si>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</si>
  <si>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</si>
  <si>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</si>
  <si>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</si>
  <si>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</si>
  <si>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</si>
  <si>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</si>
  <si>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</si>
  <si>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</si>
  <si>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</si>
  <si>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</si>
  <si>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</si>
  <si>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</si>
  <si>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</si>
  <si>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</si>
  <si>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</si>
  <si>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</si>
  <si>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</si>
  <si>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</si>
  <si>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</si>
  <si>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</si>
  <si>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</si>
  <si>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</si>
  <si>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</si>
  <si>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</si>
  <si>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</si>
  <si>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</si>
  <si>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</si>
  <si>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</si>
  <si>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</si>
  <si>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</si>
  <si>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</si>
  <si>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</si>
  <si>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</si>
  <si>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</si>
  <si>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</si>
  <si>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</si>
  <si>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</si>
  <si>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</si>
  <si>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</si>
  <si>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</si>
  <si>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</si>
  <si>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</si>
  <si>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</si>
  <si>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</si>
  <si>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</si>
  <si>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</si>
  <si>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</si>
  <si>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</si>
  <si>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</si>
  <si>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</si>
  <si>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</si>
  <si>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</si>
  <si>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</si>
  <si>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</si>
  <si>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</si>
  <si>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</si>
  <si>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</si>
  <si>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</si>
  <si>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</si>
  <si>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</si>
  <si>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</si>
  <si>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</si>
  <si>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</si>
  <si>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</si>
  <si>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</si>
  <si>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</si>
  <si>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</si>
  <si>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</si>
  <si>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</si>
  <si>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</si>
  <si>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</si>
  <si>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</si>
  <si>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</si>
  <si>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</si>
  <si>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</si>
  <si>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</si>
  <si>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</si>
  <si>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</si>
  <si>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</si>
  <si>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</si>
  <si>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</si>
  <si>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</si>
  <si>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</si>
  <si>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</si>
  <si>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</si>
  <si>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</si>
  <si>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</si>
  <si>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</si>
  <si>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</si>
  <si>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</si>
  <si>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</si>
  <si>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</si>
  <si>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</si>
  <si>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</si>
  <si>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</si>
  <si>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</si>
  <si>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</si>
  <si>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</si>
  <si>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</si>
  <si>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</si>
  <si>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</si>
  <si>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</si>
  <si>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</si>
  <si>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</si>
  <si>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</si>
  <si>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</si>
  <si>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</si>
  <si>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</si>
  <si>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</si>
  <si>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</si>
  <si>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</si>
  <si>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</si>
  <si>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</si>
  <si>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</si>
  <si>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</si>
  <si>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</si>
  <si>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</si>
  <si>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</si>
  <si>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</si>
  <si>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</si>
  <si>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</si>
  <si>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</si>
  <si>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</si>
  <si>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</si>
  <si>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</si>
  <si>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</si>
  <si>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</si>
  <si>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</si>
  <si>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</si>
  <si>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</si>
  <si>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</si>
  <si>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</si>
  <si>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</si>
  <si>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</si>
  <si>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</si>
  <si>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</si>
  <si>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</si>
  <si>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</si>
  <si>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</si>
  <si>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</si>
  <si>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</si>
  <si>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</si>
  <si>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</si>
  <si>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</si>
  <si>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</si>
  <si>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</si>
  <si>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</si>
  <si>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</si>
  <si>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</si>
  <si>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</si>
  <si>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</si>
  <si>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</si>
  <si>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</si>
  <si>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</si>
  <si>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</si>
  <si>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</si>
  <si>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</si>
  <si>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</si>
  <si>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</si>
  <si>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</si>
  <si>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</si>
  <si>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</si>
  <si>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</si>
  <si>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</si>
  <si>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</si>
  <si>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</si>
  <si>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</si>
  <si>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</si>
  <si>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</si>
  <si>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</si>
  <si>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</si>
  <si>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</si>
  <si>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</si>
  <si>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</si>
  <si>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</si>
  <si>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</si>
  <si>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</si>
  <si>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</si>
  <si>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</si>
  <si>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</si>
  <si>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</si>
  <si>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</si>
  <si>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</si>
  <si>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</si>
  <si>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</si>
  <si>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</si>
  <si>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</si>
  <si>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</si>
  <si>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</si>
  <si>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</si>
  <si>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</si>
  <si>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</si>
  <si>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</si>
  <si>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</si>
  <si>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</si>
  <si>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</si>
  <si>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</si>
  <si>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</si>
  <si>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</si>
  <si>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</si>
  <si>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</si>
  <si>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</si>
  <si>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</si>
  <si>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</si>
  <si>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</si>
  <si>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</si>
  <si>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</si>
  <si>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</si>
  <si>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</si>
  <si>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</si>
  <si>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</si>
  <si>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</si>
  <si>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</si>
  <si>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</si>
  <si>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</si>
  <si>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</si>
  <si>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</si>
  <si>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</si>
  <si>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</si>
  <si>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</si>
  <si>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</si>
  <si>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</si>
  <si>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</si>
  <si>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</si>
  <si>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</si>
  <si>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</si>
  <si>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</si>
  <si>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</si>
  <si>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</si>
  <si>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</si>
  <si>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</si>
  <si>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</si>
  <si>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</si>
  <si>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</si>
  <si>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</si>
  <si>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</si>
  <si>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</si>
  <si>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</si>
  <si>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</si>
  <si>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</si>
  <si>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</si>
  <si>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</si>
  <si>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</si>
  <si>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</si>
  <si>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</si>
  <si>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</si>
  <si>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</si>
  <si>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</si>
  <si>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</si>
  <si>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</si>
  <si>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</si>
  <si>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</si>
  <si>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</si>
  <si>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</si>
  <si>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</si>
  <si>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</si>
  <si>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</si>
  <si>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</si>
  <si>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</si>
  <si>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</si>
  <si>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</si>
  <si>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</si>
  <si>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</si>
  <si>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</si>
  <si>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</si>
  <si>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</si>
  <si>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</si>
  <si>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</si>
  <si>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</si>
  <si>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</si>
  <si>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</si>
  <si>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</si>
  <si>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</si>
  <si>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</si>
  <si>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</si>
  <si>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</si>
  <si>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</si>
  <si>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</si>
  <si>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</si>
  <si>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</si>
  <si>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</si>
  <si>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</si>
  <si>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</si>
  <si>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</si>
  <si>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</si>
  <si>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</si>
  <si>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</si>
  <si>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</si>
  <si>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</si>
  <si>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</si>
  <si>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</si>
  <si>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</si>
  <si>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</si>
  <si>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</si>
  <si>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</si>
  <si>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</si>
  <si>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</si>
  <si>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</si>
  <si>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</si>
  <si>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</si>
  <si>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</si>
  <si>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</si>
  <si>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</si>
  <si>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</si>
  <si>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</si>
  <si>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</si>
  <si>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</si>
  <si>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</si>
  <si>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</si>
  <si>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</si>
  <si>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</si>
  <si>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</si>
  <si>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</si>
  <si>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</si>
  <si>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</si>
  <si>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</si>
  <si>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</si>
  <si>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</si>
  <si>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</si>
  <si>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</si>
  <si>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</si>
  <si>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</si>
  <si>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</si>
  <si>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</si>
  <si>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</si>
  <si>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</si>
  <si>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</si>
  <si>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</si>
  <si>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</si>
  <si>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</si>
  <si>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</si>
  <si>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</si>
  <si>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</si>
  <si>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</si>
  <si>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</si>
  <si>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</si>
  <si>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</si>
  <si>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</si>
  <si>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</si>
  <si>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</si>
  <si>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</si>
  <si>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</si>
  <si>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</si>
  <si>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</si>
  <si>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</si>
  <si>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</si>
  <si>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</si>
  <si>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</si>
  <si>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</si>
  <si>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</si>
  <si>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</si>
  <si>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</si>
  <si>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</si>
  <si>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</si>
  <si>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</si>
  <si>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</si>
  <si>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</si>
  <si>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</si>
  <si>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</si>
  <si>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</si>
  <si>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</si>
  <si>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</si>
  <si>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</si>
  <si>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</si>
  <si>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</si>
  <si>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</si>
  <si>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</si>
  <si>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</si>
  <si>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</si>
  <si>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</si>
  <si>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</si>
  <si>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</si>
  <si>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</si>
  <si>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</si>
  <si>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</si>
  <si>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</si>
  <si>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</si>
  <si>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</si>
  <si>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</si>
  <si>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</si>
  <si>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</si>
  <si>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</si>
  <si>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</si>
  <si>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</si>
  <si>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</si>
  <si>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</si>
  <si>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</si>
  <si>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</si>
  <si>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</si>
  <si>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</si>
  <si>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</si>
  <si>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</si>
  <si>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</si>
  <si>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</si>
  <si>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</si>
  <si>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</si>
  <si>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</si>
  <si>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</si>
  <si>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</si>
  <si>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</si>
  <si>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</si>
  <si>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</si>
  <si>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</si>
  <si>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</si>
  <si>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</si>
  <si>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</si>
  <si>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</si>
  <si>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</si>
  <si>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</si>
  <si>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</si>
  <si>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</si>
  <si>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</si>
  <si>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</si>
  <si>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</si>
  <si>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</si>
  <si>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</si>
  <si>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</si>
  <si>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</si>
  <si>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</si>
  <si>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</si>
  <si>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</si>
  <si>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</si>
  <si>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</si>
  <si>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</si>
  <si>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</si>
  <si>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</si>
  <si>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</si>
  <si>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</si>
  <si>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</si>
  <si>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</si>
  <si>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</si>
  <si>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</si>
  <si>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</si>
  <si>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</si>
  <si>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</si>
  <si>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</si>
  <si>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</si>
  <si>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</si>
  <si>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</si>
  <si>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</si>
  <si>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</si>
  <si>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</si>
  <si>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</si>
  <si>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</si>
  <si>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</si>
  <si>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</si>
  <si>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</si>
  <si>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</si>
  <si>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</si>
  <si>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</si>
  <si>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</si>
  <si>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</si>
  <si>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</si>
  <si>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</si>
  <si>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</si>
  <si>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</si>
  <si>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</si>
  <si>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</si>
  <si>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</si>
  <si>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</si>
  <si>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</si>
  <si>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</si>
  <si>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</si>
  <si>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</si>
  <si>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</si>
  <si>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</si>
  <si>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</si>
  <si>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</si>
  <si>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</si>
  <si>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</si>
  <si>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</si>
  <si>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</si>
  <si>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</si>
  <si>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</si>
  <si>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</si>
  <si>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</si>
  <si>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</si>
  <si>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</si>
  <si>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</si>
  <si>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</si>
  <si>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</si>
  <si>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</si>
  <si>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</si>
  <si>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</si>
  <si>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</si>
  <si>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</si>
  <si>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</si>
  <si>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</si>
  <si>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</si>
  <si>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</si>
  <si>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</si>
  <si>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</si>
  <si>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</si>
  <si>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</si>
  <si>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</si>
  <si>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</si>
  <si>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</si>
  <si>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</si>
  <si>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</si>
  <si>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</si>
  <si>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</si>
  <si>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</si>
  <si>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</si>
  <si>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</si>
  <si>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</si>
  <si>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</si>
  <si>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</si>
  <si>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</si>
  <si>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</si>
  <si>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</si>
  <si>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</si>
  <si>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</si>
  <si>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</si>
  <si>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</si>
  <si>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</si>
  <si>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</si>
  <si>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</si>
  <si>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</si>
  <si>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</si>
  <si>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</si>
  <si>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</si>
  <si>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</si>
  <si>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</si>
  <si>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</si>
  <si>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</si>
  <si>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</si>
  <si>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</si>
  <si>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</si>
  <si>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</si>
  <si>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</si>
  <si>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</si>
  <si>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</si>
  <si>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</si>
  <si>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</si>
  <si>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</si>
  <si>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</si>
  <si>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</si>
  <si>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</si>
  <si>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</si>
  <si>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</si>
  <si>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</si>
  <si>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</si>
  <si>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</si>
  <si>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</si>
  <si>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</si>
  <si>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</si>
  <si>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</si>
  <si>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</si>
  <si>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</si>
  <si>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</si>
  <si>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</si>
  <si>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</si>
  <si>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</si>
  <si>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</si>
  <si>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</si>
  <si>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</si>
  <si>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</si>
  <si>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</si>
  <si>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</si>
  <si>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</si>
  <si>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</si>
  <si>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</si>
  <si>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</si>
  <si>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</si>
  <si>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</si>
  <si>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</si>
  <si>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</si>
  <si>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</si>
  <si>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</si>
  <si>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</si>
  <si>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</si>
  <si>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</si>
  <si>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</si>
  <si>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</si>
  <si>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</si>
  <si>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</si>
  <si>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</si>
  <si>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</si>
  <si>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</si>
  <si>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</si>
  <si>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</si>
  <si>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</si>
  <si>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</si>
  <si>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</si>
  <si>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</si>
  <si>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</si>
  <si>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</si>
  <si>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</si>
  <si>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</si>
  <si>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</si>
  <si>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</si>
  <si>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</si>
  <si>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</si>
  <si>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</si>
  <si>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</si>
  <si>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</si>
  <si>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</si>
  <si>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</si>
  <si>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</si>
  <si>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</si>
  <si>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</si>
  <si>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</si>
  <si>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</si>
  <si>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</si>
  <si>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</si>
  <si>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</si>
  <si>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</si>
  <si>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</si>
  <si>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</si>
  <si>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</si>
  <si>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</si>
  <si>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</si>
  <si>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</si>
  <si>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</si>
  <si>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</si>
  <si>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</si>
  <si>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</si>
  <si>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</si>
  <si>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</si>
  <si>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</si>
  <si>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</si>
  <si>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</si>
  <si>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</si>
  <si>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</si>
  <si>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</si>
  <si>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</si>
  <si>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</si>
  <si>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</si>
  <si>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</si>
  <si>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</si>
  <si>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</si>
  <si>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</si>
  <si>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</si>
  <si>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</si>
  <si>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</si>
  <si>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</si>
  <si>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</si>
  <si>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</si>
  <si>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</si>
  <si>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</si>
  <si>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</si>
  <si>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</si>
  <si>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</si>
  <si>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</si>
  <si>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</si>
  <si>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</si>
  <si>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</si>
  <si>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</si>
  <si>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</si>
  <si>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</si>
  <si>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</si>
  <si>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</si>
  <si>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</si>
  <si>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</si>
  <si>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</si>
  <si>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</si>
  <si>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</si>
  <si>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</si>
  <si>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</si>
  <si>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</si>
  <si>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</si>
  <si>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</si>
  <si>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</si>
  <si>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</si>
  <si>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</si>
  <si>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</si>
  <si>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</si>
  <si>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</si>
  <si>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</si>
  <si>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</si>
  <si>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</si>
  <si>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</si>
  <si>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</si>
  <si>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</si>
  <si>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</si>
  <si>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</si>
  <si>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</si>
  <si>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</si>
  <si>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</si>
  <si>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</si>
  <si>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</si>
  <si>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</si>
  <si>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</si>
  <si>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</si>
  <si>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</si>
  <si>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</si>
  <si>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</si>
  <si>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</si>
  <si>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</si>
  <si>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</si>
  <si>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</si>
  <si>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</si>
  <si>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</si>
  <si>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</si>
  <si>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</si>
  <si>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</si>
  <si>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</si>
  <si>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</si>
  <si>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</si>
  <si>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</si>
  <si>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</si>
  <si>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</si>
  <si>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</si>
  <si>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</si>
  <si>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</si>
  <si>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</si>
  <si>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</si>
  <si>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</si>
  <si>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</si>
  <si>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</si>
  <si>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</si>
  <si>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</si>
  <si>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</si>
  <si>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</si>
  <si>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</si>
  <si>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</si>
  <si>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</si>
  <si>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</si>
  <si>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</si>
  <si>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</si>
  <si>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</si>
  <si>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</si>
  <si>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</si>
  <si>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</si>
  <si>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</si>
  <si>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</si>
  <si>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</si>
  <si>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</si>
  <si>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</si>
  <si>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</si>
  <si>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</si>
  <si>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</si>
  <si>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</si>
  <si>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</si>
  <si>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</si>
  <si>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</si>
  <si>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</si>
  <si>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</si>
  <si>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</si>
  <si>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</si>
  <si>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</si>
  <si>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</si>
  <si>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</si>
  <si>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</si>
  <si>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</si>
  <si>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</si>
  <si>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</si>
  <si>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</si>
  <si>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</si>
  <si>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</si>
  <si>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</si>
  <si>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</si>
  <si>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</si>
  <si>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</si>
  <si>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</si>
  <si>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</si>
  <si>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</si>
  <si>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</si>
  <si>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</si>
  <si>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</si>
  <si>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</si>
  <si>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</si>
  <si>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</si>
  <si>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</si>
  <si>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</si>
  <si>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</si>
  <si>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</si>
  <si>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</si>
  <si>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</si>
  <si>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</si>
  <si>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</si>
  <si>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</si>
  <si>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</si>
  <si>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</si>
  <si>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</si>
  <si>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</si>
  <si>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</si>
  <si>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</si>
  <si>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</si>
  <si>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</si>
  <si>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</si>
  <si>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</si>
  <si>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</si>
  <si>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</si>
  <si>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</si>
  <si>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</si>
  <si>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</si>
  <si>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</si>
  <si>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</si>
  <si>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</si>
  <si>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</si>
  <si>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</si>
  <si>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</si>
  <si>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</si>
  <si>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</si>
  <si>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</si>
  <si>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</si>
  <si>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</si>
  <si>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</si>
  <si>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</si>
  <si>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</si>
  <si>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</si>
  <si>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</si>
  <si>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</si>
  <si>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</si>
  <si>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</si>
  <si>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</si>
  <si>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</si>
  <si>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</si>
  <si>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</si>
  <si>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</si>
  <si>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</si>
  <si>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</si>
  <si>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</si>
  <si>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</si>
  <si>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</si>
  <si>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</si>
  <si>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</si>
  <si>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</si>
  <si>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</si>
  <si>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</si>
  <si>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</si>
  <si>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</si>
  <si>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</si>
  <si>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</si>
  <si>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</si>
  <si>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</si>
  <si>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</si>
  <si>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</si>
  <si>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</si>
  <si>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</si>
  <si>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</si>
  <si>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</si>
  <si>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</si>
  <si>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</si>
  <si>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</si>
  <si>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</si>
  <si>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</si>
  <si>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</si>
  <si>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</si>
  <si>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</si>
  <si>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</si>
  <si>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</si>
  <si>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</si>
  <si>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</si>
  <si>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</si>
  <si>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</si>
  <si>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</si>
  <si>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</si>
  <si>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</si>
  <si>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</si>
  <si>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</si>
  <si>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</si>
  <si>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</si>
  <si>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</si>
  <si>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</si>
  <si>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</si>
  <si>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</si>
  <si>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</si>
  <si>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</si>
  <si>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</si>
  <si>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</si>
  <si>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</si>
  <si>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</si>
  <si>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</si>
  <si>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</si>
  <si>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</si>
  <si>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</si>
  <si>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</si>
  <si>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</si>
  <si>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</si>
  <si>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</si>
  <si>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</si>
  <si>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</si>
  <si>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</si>
  <si>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</si>
  <si>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</si>
  <si>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</si>
  <si>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</si>
  <si>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</si>
  <si>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</si>
  <si>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</si>
  <si>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</si>
  <si>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</si>
  <si>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</si>
  <si>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</si>
  <si>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</si>
  <si>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</si>
  <si>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</si>
  <si>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</si>
  <si>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</si>
  <si>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</si>
  <si>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</si>
  <si>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</si>
  <si>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</si>
  <si>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</si>
  <si>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</si>
  <si>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</si>
  <si>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</si>
  <si>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</si>
  <si>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</si>
  <si>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</si>
  <si>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</si>
  <si>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</si>
  <si>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</si>
  <si>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</si>
  <si>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</si>
  <si>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</si>
  <si>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</si>
  <si>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</si>
  <si>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</si>
  <si>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</si>
  <si>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</si>
  <si>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</si>
  <si>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</si>
  <si>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</si>
  <si>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</si>
  <si>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</si>
  <si>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</si>
  <si>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</si>
  <si>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</si>
  <si>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</si>
  <si>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</si>
  <si>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</si>
  <si>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</si>
  <si>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</si>
  <si>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</si>
  <si>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</si>
  <si>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</si>
  <si>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</si>
  <si>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</si>
  <si>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</si>
  <si>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</si>
  <si>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</si>
  <si>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</si>
  <si>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</si>
  <si>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</si>
  <si>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</si>
  <si>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</si>
  <si>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</si>
  <si>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</si>
  <si>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</si>
  <si>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</si>
  <si>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</si>
  <si>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</si>
  <si>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</si>
  <si>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</si>
  <si>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</si>
  <si>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</si>
  <si>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</si>
  <si>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</si>
  <si>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</si>
  <si>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</si>
  <si>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</si>
  <si>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</si>
  <si>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</si>
  <si>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</si>
  <si>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</si>
  <si>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</si>
  <si>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</si>
  <si>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</si>
  <si>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</si>
  <si>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</si>
  <si>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</si>
  <si>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</si>
  <si>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</si>
  <si>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</si>
  <si>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</si>
  <si>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</si>
  <si>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</si>
  <si>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</si>
  <si>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</si>
  <si>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</si>
  <si>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</si>
  <si>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</si>
  <si>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</si>
  <si>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</si>
  <si>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</si>
  <si>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</si>
  <si>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</si>
  <si>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</si>
  <si>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</si>
  <si>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</si>
  <si>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</si>
  <si>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</si>
  <si>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</si>
  <si>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</si>
  <si>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</si>
  <si>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</si>
  <si>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</si>
  <si>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</si>
  <si>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</si>
  <si>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</si>
  <si>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</si>
  <si>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</si>
  <si>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</si>
  <si>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</si>
  <si>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</si>
  <si>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</si>
  <si>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</si>
  <si>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</si>
  <si>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</si>
  <si>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</si>
  <si>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</si>
  <si>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</si>
  <si>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</si>
  <si>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</si>
  <si>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</si>
  <si>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</si>
  <si>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</si>
  <si>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</si>
  <si>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</si>
  <si>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</si>
  <si>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</si>
  <si>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</si>
  <si>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</si>
  <si>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</si>
  <si>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</si>
  <si>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</si>
  <si>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</si>
  <si>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</si>
  <si>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</si>
  <si>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</si>
  <si>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</si>
  <si>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</si>
  <si>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</si>
  <si>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</si>
  <si>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</si>
  <si>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</si>
  <si>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</si>
  <si>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</si>
  <si>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</si>
  <si>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</si>
  <si>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</si>
  <si>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</si>
  <si>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</si>
  <si>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</si>
  <si>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</si>
  <si>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</si>
  <si>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</si>
  <si>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</si>
  <si>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</si>
  <si>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</si>
  <si>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</si>
  <si>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</si>
  <si>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</si>
  <si>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</si>
  <si>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</si>
  <si>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</si>
  <si>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</si>
  <si>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</si>
  <si>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</si>
  <si>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</si>
  <si>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</si>
  <si>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</si>
  <si>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</si>
  <si>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</si>
  <si>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</si>
  <si>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</si>
  <si>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</si>
  <si>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</si>
  <si>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</si>
  <si>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</si>
  <si>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</si>
  <si>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</si>
  <si>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</si>
  <si>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</si>
  <si>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</si>
  <si>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</si>
  <si>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</si>
  <si>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</si>
  <si>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</si>
  <si>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</si>
  <si>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</si>
  <si>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</si>
  <si>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</si>
  <si>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</si>
  <si>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</si>
  <si>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</si>
  <si>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</si>
  <si>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</si>
  <si>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</si>
  <si>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</si>
  <si>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</si>
  <si>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</si>
  <si>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</si>
  <si>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</si>
  <si>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</si>
  <si>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</si>
  <si>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</si>
  <si>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</si>
  <si>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</si>
  <si>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</si>
  <si>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</si>
  <si>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</si>
  <si>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</si>
  <si>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</si>
  <si>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</si>
  <si>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</si>
  <si>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</si>
  <si>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</si>
  <si>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</si>
  <si>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</si>
  <si>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</si>
  <si>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</si>
  <si>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</si>
  <si>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</si>
  <si>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</si>
  <si>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</si>
  <si>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</si>
  <si>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</si>
  <si>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</si>
  <si>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</si>
  <si>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</si>
  <si>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</si>
  <si>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</si>
  <si>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</si>
  <si>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</si>
  <si>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</si>
  <si>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</si>
  <si>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</si>
  <si>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</si>
  <si>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</si>
  <si>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</si>
  <si>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</si>
  <si>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</si>
  <si>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</si>
  <si>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</si>
  <si>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</si>
  <si>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</si>
  <si>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</si>
  <si>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</si>
  <si>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</si>
  <si>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</si>
  <si>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</si>
  <si>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</si>
  <si>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</si>
  <si>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</si>
  <si>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</si>
  <si>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</si>
  <si>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</si>
  <si>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</si>
  <si>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</si>
  <si>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</si>
  <si>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</si>
  <si>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</si>
  <si>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</si>
  <si>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</si>
  <si>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</si>
  <si>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</si>
  <si>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</si>
  <si>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</si>
  <si>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</si>
  <si>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</si>
  <si>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</si>
  <si>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</si>
  <si>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</si>
  <si>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</si>
  <si>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</si>
  <si>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</si>
  <si>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</si>
  <si>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</si>
  <si>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</si>
  <si>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</si>
  <si>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</si>
  <si>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</si>
  <si>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</si>
  <si>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</si>
  <si>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</si>
  <si>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</si>
  <si>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</si>
  <si>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</si>
  <si>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</si>
  <si>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</si>
  <si>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</si>
  <si>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</si>
  <si>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</si>
  <si>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</si>
  <si>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</si>
  <si>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</si>
  <si>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</si>
  <si>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</si>
  <si>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</si>
  <si>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</si>
  <si>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</si>
  <si>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</si>
  <si>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</si>
  <si>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</si>
  <si>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</si>
  <si>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</si>
  <si>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</si>
  <si>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</si>
  <si>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</si>
  <si>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</si>
  <si>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</si>
  <si>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</si>
  <si>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</si>
  <si>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</si>
  <si>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</si>
  <si>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</si>
  <si>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</si>
  <si>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</si>
  <si>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</si>
  <si>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</si>
  <si>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</si>
  <si>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</si>
  <si>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</si>
  <si>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</si>
  <si>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</si>
  <si>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</si>
  <si>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</si>
  <si>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</si>
  <si>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</si>
  <si>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</si>
  <si>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</si>
  <si>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</si>
  <si>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</si>
  <si>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</si>
  <si>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</si>
  <si>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</si>
  <si>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</si>
  <si>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</si>
  <si>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</si>
  <si>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</si>
  <si>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</si>
  <si>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</si>
  <si>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</si>
  <si>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</si>
  <si>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</si>
  <si>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</si>
  <si>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</si>
  <si>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</si>
  <si>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</si>
  <si>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</si>
  <si>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</si>
  <si>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</si>
  <si>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</si>
  <si>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</si>
  <si>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</si>
  <si>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</si>
  <si>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</si>
  <si>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</si>
  <si>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</si>
  <si>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</si>
  <si>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</si>
  <si>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</si>
  <si>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</si>
  <si>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</si>
  <si>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</si>
  <si>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</si>
  <si>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</si>
  <si>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</si>
  <si>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</si>
  <si>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</si>
  <si>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</si>
  <si>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</si>
  <si>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</si>
  <si>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</si>
  <si>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</si>
  <si>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</si>
  <si>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</si>
  <si>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</si>
  <si>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</si>
  <si>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</si>
  <si>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</si>
  <si>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</si>
  <si>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</si>
  <si>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</si>
  <si>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</si>
  <si>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</si>
  <si>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</si>
  <si>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</si>
  <si>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</si>
  <si>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</si>
  <si>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</si>
  <si>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</si>
  <si>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</si>
  <si>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</si>
  <si>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</si>
  <si>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</si>
  <si>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</si>
  <si>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</si>
  <si>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</si>
  <si>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</si>
  <si>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</si>
  <si>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</si>
  <si>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</si>
  <si>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</si>
  <si>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</si>
  <si>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</si>
  <si>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</si>
  <si>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</si>
  <si>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</si>
  <si>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</si>
  <si>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</si>
  <si>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</si>
  <si>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</si>
  <si>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</si>
  <si>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</si>
  <si>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</si>
  <si>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</si>
  <si>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</si>
  <si>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</si>
  <si>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</si>
  <si>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</si>
  <si>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</si>
  <si>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</si>
  <si>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</si>
  <si>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</si>
  <si>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</si>
  <si>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</si>
  <si>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</si>
  <si>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</si>
  <si>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</si>
  <si>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</si>
  <si>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</si>
  <si>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</si>
  <si>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</si>
  <si>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</si>
  <si>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</si>
  <si>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</si>
  <si>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</si>
  <si>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</si>
  <si>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</si>
  <si>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</si>
  <si>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</si>
  <si>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</si>
  <si>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</si>
  <si>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</si>
  <si>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</si>
  <si>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</si>
  <si>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</si>
  <si>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</si>
  <si>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</si>
  <si>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</si>
  <si>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</si>
  <si>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</si>
  <si>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</si>
  <si>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</si>
  <si>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</si>
  <si>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</si>
  <si>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</si>
  <si>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</si>
  <si>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</si>
  <si>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</si>
  <si>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</si>
  <si>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</si>
  <si>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</si>
  <si>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</si>
  <si>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</si>
  <si>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</si>
  <si>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</si>
  <si>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</si>
  <si>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</si>
  <si>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</si>
  <si>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</si>
  <si>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</si>
  <si>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</si>
  <si>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</si>
  <si>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</si>
  <si>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</si>
  <si>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</si>
  <si>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</si>
  <si>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</si>
  <si>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</si>
  <si>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</si>
  <si>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</si>
  <si>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</si>
  <si>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</si>
  <si>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</si>
  <si>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</si>
  <si>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</si>
  <si>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</si>
  <si>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</si>
  <si>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</si>
  <si>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</si>
  <si>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</si>
  <si>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</si>
  <si>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</si>
  <si>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</si>
  <si>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</si>
  <si>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</si>
  <si>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</si>
  <si>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</si>
  <si>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</si>
  <si>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</si>
  <si>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</si>
  <si>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</si>
  <si>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</si>
  <si>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</si>
  <si>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</si>
  <si>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</si>
  <si>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</si>
  <si>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</si>
  <si>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</si>
  <si>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</si>
  <si>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</si>
  <si>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</si>
  <si>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</si>
  <si>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</si>
  <si>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</si>
  <si>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</si>
  <si>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</si>
  <si>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</si>
  <si>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</si>
  <si>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</si>
  <si>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</si>
  <si>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</si>
  <si>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</si>
  <si>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</si>
  <si>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</si>
  <si>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</si>
  <si>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</si>
  <si>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</si>
  <si>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</si>
  <si>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</si>
  <si>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</si>
  <si>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</si>
  <si>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</si>
  <si>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</si>
  <si>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</si>
  <si>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</si>
  <si>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</si>
  <si>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</si>
  <si>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</si>
  <si>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</si>
  <si>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</si>
  <si>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</si>
  <si>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</si>
  <si>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</si>
  <si>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</si>
  <si>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</si>
  <si>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</si>
  <si>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</si>
  <si>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</si>
  <si>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</si>
  <si>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</si>
  <si>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</si>
  <si>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</si>
  <si>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</si>
  <si>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</si>
  <si>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</si>
  <si>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</si>
  <si>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</si>
  <si>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</si>
  <si>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</si>
  <si>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</si>
  <si>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</si>
  <si>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</si>
  <si>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</si>
  <si>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</si>
  <si>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</si>
  <si>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</si>
  <si>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</si>
  <si>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</si>
  <si>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</si>
  <si>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</si>
  <si>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</si>
  <si>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</si>
  <si>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</si>
  <si>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</si>
  <si>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</si>
  <si>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</si>
  <si>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</si>
  <si>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</si>
  <si>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</si>
  <si>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</si>
  <si>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</si>
  <si>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</si>
  <si>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</si>
  <si>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</si>
  <si>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</si>
  <si>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</si>
  <si>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</si>
  <si>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</si>
  <si>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</si>
  <si>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</si>
  <si>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</si>
  <si>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</si>
  <si>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</si>
  <si>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</si>
  <si>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</si>
  <si>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</si>
  <si>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</si>
  <si>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</si>
  <si>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</si>
  <si>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</si>
  <si>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</si>
  <si>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</si>
  <si>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</si>
  <si>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</si>
  <si>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</si>
  <si>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</si>
  <si>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</si>
  <si>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</si>
  <si>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</si>
  <si>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</si>
  <si>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</si>
  <si>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</si>
  <si>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</si>
  <si>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</si>
  <si>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</si>
  <si>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</si>
  <si>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</si>
  <si>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</si>
  <si>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</si>
  <si>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</si>
  <si>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</si>
  <si>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</si>
  <si>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</si>
  <si>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</si>
  <si>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</si>
  <si>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</si>
  <si>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</si>
  <si>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</si>
  <si>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</si>
  <si>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</si>
  <si>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</si>
  <si>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</si>
  <si>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</si>
  <si>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</si>
  <si>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</si>
  <si>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</si>
  <si>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</si>
  <si>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</si>
  <si>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</si>
  <si>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</si>
  <si>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</si>
  <si>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</si>
  <si>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</si>
  <si>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</si>
  <si>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</si>
  <si>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</si>
  <si>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</si>
  <si>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</si>
  <si>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</si>
  <si>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</si>
  <si>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</si>
  <si>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</si>
  <si>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</si>
  <si>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</si>
  <si>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</si>
  <si>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</si>
  <si>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</si>
  <si>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</si>
  <si>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</si>
  <si>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</si>
  <si>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</si>
  <si>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</si>
  <si>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</si>
  <si>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</si>
  <si>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</si>
  <si>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</si>
  <si>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</si>
  <si>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</si>
  <si>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</si>
  <si>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</si>
  <si>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</si>
  <si>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</si>
  <si>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</si>
  <si>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</si>
  <si>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</si>
  <si>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</si>
  <si>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</si>
  <si>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</si>
  <si>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</si>
  <si>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</si>
  <si>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</si>
  <si>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</si>
  <si>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</si>
  <si>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</si>
  <si>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</si>
  <si>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</si>
  <si>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</si>
  <si>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</si>
  <si>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</si>
  <si>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</si>
  <si>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</si>
  <si>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</si>
  <si>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</si>
  <si>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</si>
  <si>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</si>
  <si>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</si>
  <si>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</si>
  <si>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</si>
  <si>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</si>
  <si>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</si>
  <si>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</si>
  <si>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</si>
  <si>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</si>
  <si>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</si>
  <si>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</si>
  <si>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</si>
  <si>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</si>
  <si>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</si>
  <si>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</si>
  <si>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</si>
  <si>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</si>
  <si>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</si>
  <si>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</si>
  <si>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</si>
  <si>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</si>
  <si>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</si>
  <si>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</si>
  <si>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</si>
  <si>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</si>
  <si>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</si>
  <si>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</si>
  <si>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</si>
  <si>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</si>
  <si>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</si>
  <si>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</si>
  <si>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</si>
  <si>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</si>
  <si>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</si>
  <si>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</si>
  <si>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</si>
  <si>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</si>
  <si>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</si>
  <si>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</si>
  <si>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</si>
  <si>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</si>
  <si>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</si>
  <si>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</si>
  <si>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</si>
  <si>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</si>
  <si>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</si>
  <si>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</si>
  <si>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</si>
  <si>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</si>
  <si>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</si>
  <si>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</si>
  <si>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</si>
  <si>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</si>
  <si>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</si>
  <si>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</si>
  <si>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</si>
  <si>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</si>
  <si>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</si>
  <si>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</si>
  <si>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</si>
  <si>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</si>
  <si>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</si>
  <si>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</si>
  <si>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</si>
  <si>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</si>
  <si>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</si>
  <si>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</si>
  <si>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</si>
  <si>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</si>
  <si>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</si>
  <si>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</si>
  <si>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</si>
  <si>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</si>
  <si>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</si>
  <si>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</si>
  <si>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</si>
  <si>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</si>
  <si>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</si>
  <si>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</si>
  <si>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</si>
  <si>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</si>
  <si>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</si>
  <si>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</si>
  <si>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</si>
  <si>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</si>
  <si>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</si>
  <si>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</si>
  <si>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</si>
  <si>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</si>
  <si>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</si>
  <si>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</si>
  <si>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</si>
  <si>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</si>
  <si>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</si>
  <si>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</si>
  <si>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</si>
  <si>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</si>
  <si>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</si>
  <si>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</si>
  <si>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</si>
  <si>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</si>
  <si>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</si>
  <si>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</si>
  <si>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</si>
  <si>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</si>
  <si>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</si>
  <si>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</si>
  <si>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</si>
  <si>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</si>
  <si>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</si>
  <si>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</si>
  <si>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</si>
  <si>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</si>
  <si>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</si>
  <si>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</si>
  <si>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</si>
  <si>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</si>
  <si>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</si>
  <si>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</si>
  <si>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</si>
  <si>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</si>
  <si>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</si>
  <si>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</si>
  <si>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</si>
  <si>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</si>
  <si>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</si>
  <si>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</si>
  <si>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</si>
  <si>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</si>
  <si>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</si>
  <si>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</si>
  <si>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</si>
  <si>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</si>
  <si>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</si>
  <si>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</si>
  <si>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</si>
  <si>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</si>
  <si>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</si>
  <si>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</si>
  <si>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</si>
  <si>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</si>
  <si>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</si>
  <si>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</si>
  <si>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</si>
  <si>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</si>
  <si>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</si>
  <si>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</si>
  <si>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</si>
  <si>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</si>
  <si>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</si>
  <si>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</si>
  <si>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</si>
  <si>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</si>
  <si>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</si>
  <si>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</si>
  <si>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</si>
  <si>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</si>
  <si>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</si>
  <si>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</si>
  <si>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</si>
  <si>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</si>
  <si>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</si>
  <si>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</si>
  <si>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</si>
  <si>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</si>
  <si>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</si>
  <si>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</si>
  <si>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</si>
  <si>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</si>
  <si>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</si>
  <si>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</si>
  <si>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</si>
  <si>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</si>
  <si>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</si>
  <si>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</si>
  <si>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</si>
  <si>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</si>
  <si>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</si>
  <si>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</si>
  <si>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</si>
  <si>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</si>
  <si>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</si>
  <si>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</si>
  <si>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</si>
  <si>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</si>
  <si>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</si>
  <si>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</si>
  <si>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</si>
  <si>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</si>
  <si>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</si>
  <si>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</si>
  <si>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</si>
  <si>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</si>
  <si>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</si>
  <si>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</si>
  <si>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</si>
  <si>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</si>
  <si>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</si>
  <si>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</si>
  <si>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</si>
  <si>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</si>
  <si>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</si>
  <si>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</si>
  <si>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</si>
  <si>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</si>
  <si>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</si>
  <si>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</si>
  <si>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</si>
  <si>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</si>
  <si>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</si>
  <si>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</si>
  <si>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</si>
  <si>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</si>
  <si>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</si>
  <si>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</si>
  <si>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</si>
  <si>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</si>
  <si>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</si>
  <si>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</si>
  <si>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</si>
  <si>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</si>
  <si>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</si>
  <si>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</si>
  <si>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</si>
  <si>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</si>
  <si>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</si>
  <si>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</si>
  <si>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</si>
  <si>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</si>
  <si>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</si>
  <si>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</si>
  <si>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</si>
  <si>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</si>
  <si>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</si>
  <si>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</si>
  <si>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</si>
  <si>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</si>
  <si>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</si>
  <si>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</si>
  <si>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</si>
  <si>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</si>
  <si>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</si>
  <si>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</si>
  <si>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</si>
  <si>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</si>
  <si>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</si>
  <si>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</si>
  <si>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</si>
  <si>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</si>
  <si>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</si>
  <si>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</si>
  <si>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</si>
  <si>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</si>
  <si>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</si>
  <si>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</si>
  <si>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</si>
  <si>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</si>
  <si>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</si>
  <si>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</si>
  <si>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</si>
  <si>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</si>
  <si>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</si>
  <si>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</si>
  <si>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</si>
  <si>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</si>
  <si>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</si>
  <si>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</si>
  <si>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</si>
  <si>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</si>
  <si>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</si>
  <si>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</si>
  <si>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</si>
  <si>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</si>
  <si>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</si>
  <si>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</si>
  <si>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</si>
  <si>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</si>
  <si>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</si>
  <si>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</si>
  <si>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</si>
  <si>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</si>
  <si>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</si>
  <si>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</si>
  <si>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</si>
  <si>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</si>
  <si>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</si>
  <si>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</si>
  <si>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</si>
  <si>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</si>
  <si>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</si>
  <si>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</si>
  <si>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</si>
  <si>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</si>
  <si>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</si>
  <si>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</si>
  <si>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</si>
  <si>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</si>
  <si>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</si>
  <si>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</si>
  <si>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</si>
  <si>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</si>
  <si>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</si>
  <si>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</si>
  <si>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</si>
  <si>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</si>
  <si>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</si>
  <si>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</si>
  <si>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</si>
  <si>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</si>
  <si>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</si>
  <si>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</si>
  <si>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</si>
  <si>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</si>
  <si>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</si>
  <si>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</si>
  <si>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</si>
  <si>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</si>
  <si>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</si>
  <si>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</si>
  <si>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</si>
  <si>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</si>
  <si>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</si>
  <si>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</si>
  <si>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</si>
  <si>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</si>
  <si>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</si>
  <si>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</si>
  <si>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</si>
  <si>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</si>
  <si>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</si>
  <si>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</si>
  <si>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</si>
  <si>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</si>
  <si>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</si>
  <si>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</si>
  <si>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</si>
  <si>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</si>
  <si>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</si>
  <si>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</si>
  <si>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</si>
  <si>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</si>
  <si>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</si>
  <si>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</si>
  <si>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</si>
  <si>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</si>
  <si>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</si>
  <si>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</si>
  <si>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</si>
  <si>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</si>
  <si>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</si>
  <si>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</si>
  <si>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</si>
  <si>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</si>
  <si>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</si>
  <si>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</si>
  <si>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</si>
  <si>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</si>
  <si>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</si>
  <si>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</si>
  <si>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</si>
  <si>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</si>
  <si>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</si>
  <si>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</si>
  <si>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</si>
  <si>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</si>
  <si>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</si>
  <si>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</si>
  <si>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</si>
  <si>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</si>
  <si>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</si>
  <si>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</si>
  <si>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</si>
  <si>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</si>
  <si>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</si>
  <si>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</si>
  <si>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</si>
  <si>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</si>
  <si>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</si>
  <si>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</si>
  <si>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</si>
  <si>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</si>
  <si>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</si>
  <si>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</si>
  <si>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</si>
  <si>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</si>
  <si>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</si>
  <si>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</si>
  <si>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</si>
  <si>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</si>
  <si>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</si>
  <si>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</si>
  <si>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</si>
  <si>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</si>
  <si>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</si>
  <si>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</si>
  <si>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</si>
  <si>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</si>
  <si>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</si>
  <si>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</si>
  <si>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</si>
  <si>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</si>
  <si>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</si>
  <si>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</si>
  <si>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</si>
  <si>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</si>
  <si>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</si>
  <si>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</si>
  <si>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</si>
  <si>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</si>
  <si>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</si>
  <si>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</si>
  <si>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</si>
  <si>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</si>
  <si>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</si>
  <si>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</si>
  <si>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</si>
  <si>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</si>
  <si>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</si>
  <si>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</si>
  <si>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</si>
  <si>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</si>
  <si>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</si>
  <si>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</si>
  <si>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</si>
  <si>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</si>
  <si>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</si>
  <si>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</si>
  <si>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</si>
  <si>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</si>
  <si>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</si>
  <si>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</si>
  <si>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</si>
  <si>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</si>
  <si>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</si>
  <si>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</si>
  <si>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</si>
  <si>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</si>
  <si>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</si>
  <si>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</si>
  <si>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</si>
  <si>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</si>
  <si>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</si>
  <si>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</si>
  <si>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</si>
  <si>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</si>
  <si>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</si>
  <si>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</si>
  <si>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</si>
  <si>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</si>
  <si>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</si>
  <si>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</si>
  <si>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</si>
  <si>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</si>
  <si>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</si>
  <si>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</si>
  <si>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</si>
  <si>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</si>
  <si>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</si>
  <si>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</si>
  <si>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</si>
  <si>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</si>
  <si>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</si>
  <si>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</si>
  <si>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</si>
  <si>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</si>
  <si>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</si>
  <si>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</si>
  <si>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</si>
  <si>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</si>
  <si>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</si>
  <si>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</si>
  <si>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</si>
  <si>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</si>
  <si>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</si>
  <si>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</si>
  <si>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</si>
  <si>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</si>
  <si>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</si>
  <si>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</si>
  <si>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</si>
  <si>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</si>
  <si>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</si>
  <si>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</si>
  <si>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</si>
  <si>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</si>
  <si>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</si>
  <si>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</si>
  <si>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</si>
  <si>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</si>
  <si>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</si>
  <si>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</si>
  <si>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</si>
  <si>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</si>
  <si>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</si>
  <si>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</si>
  <si>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</si>
  <si>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</si>
  <si>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</si>
  <si>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</si>
  <si>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</si>
  <si>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</si>
  <si>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</si>
  <si>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</si>
  <si>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</si>
  <si>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</si>
  <si>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</si>
  <si>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</si>
  <si>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</si>
  <si>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</si>
  <si>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</si>
  <si>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</si>
  <si>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</si>
  <si>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</si>
  <si>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</si>
  <si>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</si>
  <si>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</si>
  <si>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</si>
  <si>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</si>
  <si>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</si>
  <si>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</si>
  <si>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</si>
  <si>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</si>
  <si>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</si>
  <si>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</si>
  <si>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</si>
  <si>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</si>
  <si>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</si>
  <si>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</si>
  <si>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</si>
  <si>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</si>
  <si>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</si>
  <si>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</si>
  <si>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</si>
  <si>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</si>
  <si>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</si>
  <si>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</si>
  <si>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</si>
  <si>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</si>
  <si>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</si>
  <si>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</si>
  <si>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</si>
  <si>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</si>
  <si>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</si>
  <si>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</si>
  <si>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</si>
  <si>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</si>
  <si>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</si>
  <si>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</si>
  <si>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</si>
  <si>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</si>
  <si>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</si>
  <si>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</si>
  <si>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</si>
  <si>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</si>
  <si>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</si>
  <si>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</si>
  <si>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</si>
  <si>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</si>
  <si>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</si>
  <si>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</si>
  <si>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</si>
  <si>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</si>
  <si>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</si>
  <si>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</si>
  <si>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</si>
  <si>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</si>
  <si>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</si>
  <si>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</si>
  <si>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</si>
  <si>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</si>
  <si>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</si>
  <si>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</si>
  <si>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</si>
  <si>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</si>
  <si>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</si>
  <si>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</si>
  <si>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</si>
  <si>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</si>
  <si>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</si>
  <si>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</si>
  <si>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</si>
  <si>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</si>
  <si>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</si>
  <si>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</si>
  <si>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</si>
  <si>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</si>
  <si>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</si>
  <si>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</si>
  <si>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</si>
  <si>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</si>
  <si>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</si>
  <si>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</si>
  <si>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</si>
  <si>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</si>
  <si>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</si>
  <si>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</si>
  <si>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</si>
  <si>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</si>
  <si>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</si>
  <si>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</si>
  <si>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</si>
  <si>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</si>
  <si>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</si>
  <si>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</si>
  <si>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</si>
  <si>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</si>
  <si>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</si>
  <si>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</si>
  <si>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</si>
  <si>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</si>
  <si>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</si>
  <si>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</si>
  <si>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</si>
  <si>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</si>
  <si>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</si>
  <si>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</si>
  <si>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</si>
  <si>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</si>
  <si>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</si>
  <si>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</si>
  <si>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</si>
  <si>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</si>
  <si>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</si>
  <si>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</si>
  <si>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</si>
  <si>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</si>
  <si>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</si>
  <si>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</si>
  <si>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</si>
  <si>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</si>
  <si>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</si>
  <si>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</si>
  <si>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</si>
  <si>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</si>
  <si>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</si>
  <si>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</si>
  <si>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</si>
  <si>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</si>
  <si>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</si>
  <si>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</si>
  <si>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</si>
  <si>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</si>
  <si>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</si>
  <si>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</si>
  <si>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</si>
  <si>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</si>
  <si>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</si>
  <si>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</si>
  <si>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</si>
  <si>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</si>
  <si>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</si>
  <si>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</si>
  <si>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</si>
  <si>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</si>
  <si>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</si>
  <si>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</si>
  <si>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</si>
  <si>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</si>
  <si>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</si>
  <si>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</si>
  <si>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</si>
  <si>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</si>
  <si>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</si>
  <si>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</si>
  <si>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</si>
  <si>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</si>
  <si>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</si>
  <si>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</si>
  <si>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</si>
  <si>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</si>
  <si>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</si>
  <si>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</si>
  <si>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</si>
  <si>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</si>
  <si>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</si>
  <si>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</si>
  <si>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</si>
  <si>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</si>
  <si>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</si>
  <si>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</si>
  <si>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</si>
  <si>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</si>
  <si>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</si>
  <si>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</si>
  <si>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</si>
  <si>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</si>
  <si>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</si>
  <si>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</si>
  <si>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</si>
  <si>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</si>
  <si>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</si>
  <si>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</si>
  <si>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</si>
  <si>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</si>
  <si>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</si>
  <si>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</si>
  <si>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</si>
  <si>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</si>
  <si>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</si>
  <si>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</si>
  <si>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</si>
  <si>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</si>
  <si>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</si>
  <si>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</si>
  <si>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</si>
  <si>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</si>
  <si>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</si>
  <si>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</si>
  <si>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</si>
  <si>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</si>
  <si>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</si>
  <si>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</si>
  <si>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</si>
  <si>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</si>
  <si>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</si>
  <si>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</si>
  <si>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</si>
  <si>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</si>
  <si>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</si>
  <si>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</si>
  <si>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</si>
  <si>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</si>
  <si>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</si>
  <si>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</si>
  <si>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</si>
  <si>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</si>
  <si>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</si>
  <si>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</si>
  <si>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</si>
  <si>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</si>
  <si>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</si>
  <si>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</si>
  <si>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</si>
  <si>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</si>
  <si>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</si>
  <si>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</si>
  <si>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</si>
  <si>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</si>
  <si>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</si>
  <si>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</si>
  <si>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</si>
  <si>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</si>
  <si>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</si>
  <si>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</si>
  <si>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</si>
  <si>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</si>
  <si>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</si>
  <si>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</si>
  <si>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</si>
  <si>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</si>
  <si>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</si>
  <si>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</si>
  <si>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</si>
  <si>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</si>
  <si>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</si>
  <si>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</si>
  <si>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</si>
  <si>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</si>
  <si>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</si>
  <si>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</si>
  <si>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</si>
  <si>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</si>
  <si>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</si>
  <si>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</si>
  <si>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</si>
  <si>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</si>
  <si>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</si>
  <si>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</si>
  <si>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</si>
  <si>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</si>
  <si>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</si>
  <si>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</si>
  <si>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</si>
  <si>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</si>
  <si>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</si>
  <si>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</si>
  <si>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</si>
  <si>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</si>
  <si>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</si>
  <si>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</si>
  <si>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</si>
  <si>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</si>
  <si>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</si>
  <si>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</si>
  <si>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</si>
  <si>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</si>
  <si>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</si>
  <si>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</si>
  <si>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</si>
  <si>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</si>
  <si>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</si>
  <si>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</si>
  <si>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</si>
  <si>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</si>
  <si>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</si>
  <si>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</si>
  <si>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</si>
  <si>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</si>
  <si>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</si>
  <si>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</si>
  <si>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</si>
  <si>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</si>
  <si>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</si>
  <si>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</si>
  <si>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</si>
  <si>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</si>
  <si>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</si>
  <si>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</si>
  <si>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</si>
  <si>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</si>
  <si>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</si>
  <si>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</si>
  <si>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</si>
  <si>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</si>
  <si>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</si>
  <si>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</si>
  <si>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</si>
  <si>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</si>
  <si>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</si>
  <si>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</si>
  <si>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</si>
  <si>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</si>
  <si>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</si>
  <si>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</si>
  <si>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</si>
  <si>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</si>
  <si>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</si>
  <si>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</si>
  <si>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</si>
  <si>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</si>
  <si>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</si>
  <si>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</si>
  <si>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</si>
  <si>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</si>
  <si>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</si>
  <si>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</si>
  <si>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</si>
  <si>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</si>
  <si>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</si>
  <si>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</si>
  <si>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</si>
  <si>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</si>
  <si>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</si>
  <si>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</si>
  <si>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</si>
  <si>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</si>
  <si>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</si>
  <si>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</si>
  <si>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</si>
  <si>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</si>
  <si>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</si>
  <si>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</si>
  <si>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</si>
  <si>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</si>
  <si>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</si>
  <si>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</si>
  <si>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</si>
  <si>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</si>
  <si>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</si>
  <si>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</si>
  <si>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</si>
  <si>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</si>
  <si>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</si>
  <si>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</si>
  <si>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</si>
  <si>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</si>
  <si>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</si>
  <si>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</si>
  <si>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</si>
  <si>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</si>
  <si>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</si>
  <si>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</si>
  <si>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</si>
  <si>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</si>
  <si>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</si>
  <si>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</si>
  <si>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</si>
  <si>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</si>
  <si>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</si>
  <si>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</si>
  <si>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</si>
  <si>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</si>
  <si>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</si>
  <si>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</si>
  <si>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</si>
  <si>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</si>
  <si>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</si>
  <si>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</si>
  <si>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</si>
  <si>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</si>
  <si>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</si>
  <si>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</si>
  <si>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</si>
  <si>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</si>
  <si>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</si>
  <si>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</si>
  <si>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</si>
  <si>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</si>
  <si>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</si>
  <si>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</si>
  <si>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</si>
  <si>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</si>
  <si>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</si>
  <si>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</si>
  <si>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</si>
  <si>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</si>
  <si>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</si>
  <si>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</si>
  <si>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</si>
  <si>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</si>
  <si>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</si>
  <si>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</si>
  <si>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</si>
  <si>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</si>
  <si>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</si>
  <si>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</si>
  <si>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</si>
  <si>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</si>
  <si>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</si>
  <si>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</si>
  <si>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</si>
  <si>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</si>
  <si>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</si>
  <si>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</si>
  <si>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</si>
  <si>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</si>
  <si>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</si>
  <si>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</si>
  <si>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</si>
  <si>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</si>
  <si>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</si>
  <si>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</si>
  <si>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</si>
  <si>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</si>
  <si>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</si>
  <si>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</si>
  <si>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</si>
  <si>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</si>
  <si>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</si>
  <si>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</si>
  <si>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</si>
  <si>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</si>
  <si>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</si>
  <si>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</si>
  <si>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</si>
  <si>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</si>
  <si>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</si>
  <si>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</si>
  <si>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</si>
  <si>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</si>
  <si>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</si>
  <si>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</si>
  <si>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</si>
  <si>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</si>
  <si>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</si>
  <si>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</si>
  <si>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</si>
  <si>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</si>
  <si>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</si>
  <si>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</si>
  <si>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</si>
  <si>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</si>
  <si>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</si>
  <si>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</si>
  <si>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</si>
  <si>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</si>
  <si>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</si>
  <si>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</si>
  <si>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</si>
  <si>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</si>
  <si>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</si>
  <si>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</si>
  <si>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</si>
  <si>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</si>
  <si>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</si>
  <si>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</si>
  <si>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</si>
  <si>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</si>
  <si>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</si>
  <si>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</si>
  <si>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</si>
  <si>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</si>
  <si>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</si>
  <si>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</si>
  <si>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</si>
  <si>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</si>
  <si>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</si>
  <si>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</si>
  <si>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</si>
  <si>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</si>
  <si>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</si>
  <si>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</si>
  <si>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</si>
  <si>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</si>
  <si>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</si>
  <si>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</si>
  <si>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</si>
  <si>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</si>
  <si>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</si>
  <si>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</si>
  <si>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</si>
  <si>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</si>
  <si>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</si>
  <si>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</si>
  <si>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</si>
  <si>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</si>
  <si>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</si>
  <si>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</si>
  <si>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</si>
  <si>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</si>
  <si>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</si>
  <si>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</si>
  <si>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</si>
  <si>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</si>
  <si>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</si>
  <si>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</si>
  <si>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</si>
  <si>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</si>
  <si>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</si>
  <si>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</si>
  <si>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</si>
  <si>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</si>
  <si>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</si>
  <si>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</si>
  <si>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</si>
  <si>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</si>
  <si>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</si>
  <si>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</si>
  <si>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</si>
  <si>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</si>
  <si>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</si>
  <si>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</si>
  <si>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</si>
  <si>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</si>
  <si>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</si>
  <si>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</si>
  <si>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</si>
  <si>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</si>
  <si>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</si>
  <si>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</si>
  <si>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</si>
  <si>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</si>
  <si>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</si>
  <si>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</si>
  <si>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</si>
  <si>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</si>
  <si>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</si>
  <si>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</si>
  <si>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</si>
  <si>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</si>
  <si>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</si>
  <si>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</si>
  <si>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</si>
  <si>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</si>
  <si>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</si>
  <si>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</si>
  <si>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</si>
  <si>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</si>
  <si>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</si>
  <si>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</si>
  <si>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</si>
  <si>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</si>
  <si>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</si>
  <si>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</si>
  <si>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</si>
  <si>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</si>
  <si>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</si>
  <si>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</si>
  <si>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</si>
  <si>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</si>
  <si>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</si>
  <si>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</si>
  <si>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</si>
  <si>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</si>
  <si>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</si>
  <si>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</si>
  <si>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</si>
  <si>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</si>
  <si>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</si>
  <si>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</si>
  <si>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</si>
  <si>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</si>
  <si>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</si>
  <si>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</si>
  <si>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</si>
  <si>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</si>
  <si>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</si>
  <si>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</si>
  <si>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</si>
  <si>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</si>
  <si>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</si>
  <si>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</si>
  <si>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</si>
  <si>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</si>
  <si>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</si>
  <si>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</si>
  <si>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</si>
  <si>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</si>
  <si>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</si>
  <si>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</si>
  <si>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</si>
  <si>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</si>
  <si>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</si>
  <si>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</si>
  <si>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</si>
  <si>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</si>
  <si>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</si>
  <si>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</si>
  <si>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</si>
  <si>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</si>
  <si>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</si>
  <si>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</si>
  <si>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</si>
  <si>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</si>
  <si>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</si>
  <si>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</si>
  <si>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</si>
  <si>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</si>
  <si>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</si>
  <si>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</si>
  <si>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</si>
  <si>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</si>
  <si>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</si>
  <si>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</si>
  <si>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</si>
  <si>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</si>
  <si>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</si>
  <si>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</si>
  <si>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</si>
  <si>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</si>
  <si>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</si>
  <si>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</si>
  <si>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</si>
  <si>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</si>
  <si>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</si>
  <si>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</si>
  <si>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</si>
  <si>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</si>
  <si>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</si>
  <si>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</si>
  <si>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</si>
  <si>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</si>
  <si>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</si>
  <si>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</si>
  <si>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</si>
  <si>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</si>
  <si>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</si>
  <si>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</si>
  <si>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</si>
  <si>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</si>
  <si>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</si>
  <si>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</si>
  <si>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</si>
  <si>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</si>
  <si>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</si>
  <si>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</si>
  <si>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</si>
  <si>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</si>
  <si>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</si>
  <si>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</si>
  <si>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</si>
  <si>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</si>
  <si>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</si>
  <si>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</si>
  <si>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</si>
  <si>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</si>
  <si>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</si>
  <si>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</si>
  <si>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</si>
  <si>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</si>
  <si>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</si>
  <si>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</si>
  <si>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</si>
  <si>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</si>
  <si>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</si>
  <si>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</si>
  <si>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</si>
  <si>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</si>
  <si>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</si>
  <si>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</si>
  <si>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</si>
  <si>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</si>
  <si>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</si>
  <si>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</si>
  <si>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</si>
  <si>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</si>
  <si>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</si>
  <si>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</si>
  <si>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</si>
  <si>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</si>
  <si>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</si>
  <si>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</si>
  <si>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</si>
  <si>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</si>
  <si>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</si>
  <si>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</si>
  <si>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</si>
  <si>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</si>
  <si>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</si>
  <si>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</si>
  <si>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</si>
  <si>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</si>
  <si>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</si>
  <si>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</si>
  <si>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</si>
  <si>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</si>
  <si>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</si>
  <si>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</si>
  <si>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</si>
  <si>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</si>
  <si>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</si>
  <si>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</si>
  <si>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</si>
  <si>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</si>
  <si>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</si>
  <si>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</si>
  <si>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</si>
  <si>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</si>
  <si>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</si>
  <si>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</si>
  <si>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</si>
  <si>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</si>
  <si>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</si>
  <si>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</si>
  <si>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</si>
  <si>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</si>
  <si>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</si>
  <si>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</si>
  <si>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</si>
  <si>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</si>
  <si>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</si>
  <si>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</si>
  <si>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</si>
  <si>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</si>
  <si>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</si>
  <si>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</si>
  <si>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</si>
  <si>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</si>
  <si>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</si>
  <si>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</si>
  <si>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</si>
  <si>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</si>
  <si>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</si>
  <si>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</si>
  <si>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</si>
  <si>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</si>
  <si>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</si>
  <si>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</si>
  <si>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</si>
  <si>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</si>
  <si>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</si>
  <si>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</si>
  <si>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</si>
  <si>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</si>
  <si>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</si>
  <si>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</si>
  <si>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</si>
  <si>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</si>
  <si>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</si>
  <si>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</si>
  <si>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</si>
  <si>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</si>
  <si>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</si>
  <si>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</si>
  <si>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</si>
  <si>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</si>
  <si>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</si>
  <si>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</si>
  <si>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</si>
  <si>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</si>
  <si>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</si>
  <si>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</si>
  <si>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</si>
  <si>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</si>
  <si>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</si>
  <si>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</si>
  <si>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</si>
  <si>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</si>
  <si>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</si>
  <si>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</si>
  <si>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</si>
  <si>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</si>
  <si>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</si>
  <si>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</si>
  <si>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</si>
  <si>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</si>
  <si>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</si>
  <si>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</si>
  <si>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</si>
  <si>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</si>
  <si>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</si>
  <si>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</si>
  <si>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</si>
  <si>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</si>
  <si>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</si>
  <si>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</si>
  <si>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</si>
  <si>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</si>
  <si>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</si>
  <si>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</si>
  <si>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</si>
  <si>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</si>
  <si>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</si>
  <si>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</si>
  <si>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</si>
  <si>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</si>
  <si>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</si>
  <si>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</si>
  <si>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</si>
  <si>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</si>
  <si>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</si>
  <si>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</si>
  <si>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</si>
  <si>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</si>
  <si>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</si>
  <si>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</si>
  <si>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</si>
  <si>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</si>
  <si>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</si>
  <si>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</si>
  <si>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</si>
  <si>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</si>
  <si>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</si>
  <si>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</si>
  <si>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</si>
  <si>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</si>
  <si>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</si>
  <si>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</si>
  <si>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</si>
  <si>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</si>
  <si>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</si>
  <si>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</si>
  <si>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</si>
  <si>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</si>
  <si>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</si>
  <si>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</si>
  <si>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</si>
  <si>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</si>
  <si>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</si>
  <si>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</si>
  <si>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</si>
  <si>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</si>
  <si>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</si>
  <si>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</si>
  <si>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</si>
  <si>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</si>
  <si>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</si>
  <si>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</si>
  <si>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</si>
  <si>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</si>
  <si>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</si>
  <si>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</si>
  <si>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</si>
  <si>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</si>
  <si>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</si>
  <si>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</si>
  <si>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</si>
  <si>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</si>
  <si>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</si>
  <si>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</si>
  <si>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</si>
  <si>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</si>
  <si>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</si>
  <si>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</si>
  <si>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</si>
  <si>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</si>
  <si>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</si>
  <si>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</si>
  <si>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</si>
  <si>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</si>
  <si>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</si>
  <si>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</si>
  <si>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</si>
  <si>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</si>
  <si>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</si>
  <si>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</si>
  <si>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</si>
  <si>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</si>
  <si>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</si>
  <si>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</si>
  <si>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</si>
  <si>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</si>
  <si>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</si>
  <si>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</si>
  <si>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</si>
  <si>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</si>
  <si>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</si>
  <si>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</si>
  <si>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</si>
  <si>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</si>
  <si>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</si>
  <si>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</si>
  <si>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</si>
  <si>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</si>
  <si>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</si>
  <si>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</si>
  <si>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</si>
  <si>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</si>
  <si>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</si>
  <si>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</si>
  <si>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</si>
  <si>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</si>
  <si>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</si>
  <si>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</si>
  <si>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</si>
  <si>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</si>
  <si>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</si>
  <si>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</si>
  <si>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</si>
  <si>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</si>
  <si>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</si>
  <si>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</si>
  <si>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</si>
  <si>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</si>
  <si>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</si>
  <si>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</si>
  <si>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</si>
  <si>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</si>
  <si>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</si>
  <si>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</si>
  <si>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</si>
  <si>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</si>
  <si>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</si>
  <si>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</si>
  <si>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</si>
  <si>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</si>
  <si>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</si>
  <si>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</si>
  <si>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</si>
  <si>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</si>
  <si>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</si>
  <si>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</si>
  <si>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</si>
  <si>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</si>
  <si>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</si>
  <si>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</si>
  <si>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</si>
  <si>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</si>
  <si>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</si>
  <si>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</si>
  <si>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</si>
  <si>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</si>
  <si>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</si>
  <si>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</si>
  <si>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</si>
  <si>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</si>
  <si>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</si>
  <si>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</si>
  <si>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</si>
  <si>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</si>
  <si>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</si>
  <si>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</si>
  <si>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</si>
  <si>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</si>
  <si>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</si>
  <si>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</si>
  <si>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</si>
  <si>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</si>
  <si>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</si>
  <si>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</si>
  <si>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</si>
  <si>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</si>
  <si>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</si>
  <si>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</si>
  <si>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</si>
  <si>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</si>
  <si>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</si>
  <si>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</si>
  <si>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</si>
  <si>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</si>
  <si>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</si>
  <si>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</si>
  <si>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</si>
  <si>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</si>
  <si>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</si>
  <si>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</si>
  <si>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</si>
  <si>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</si>
  <si>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</si>
  <si>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</si>
  <si>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</si>
  <si>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</si>
  <si>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</si>
  <si>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</si>
  <si>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</si>
  <si>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</si>
  <si>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</si>
  <si>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</si>
  <si>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</si>
  <si>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</si>
  <si>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</si>
  <si>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</si>
  <si>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</si>
  <si>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</si>
  <si>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</si>
  <si>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</si>
  <si>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</si>
  <si>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</si>
  <si>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</si>
  <si>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</si>
  <si>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</si>
  <si>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</si>
  <si>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</si>
  <si>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</si>
  <si>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</si>
  <si>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</si>
  <si>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</si>
  <si>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</si>
  <si>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</si>
  <si>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</si>
  <si>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</si>
  <si>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</si>
  <si>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</si>
  <si>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</si>
  <si>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</si>
  <si>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</si>
  <si>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</si>
  <si>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</si>
  <si>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</si>
  <si>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</si>
  <si>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</si>
  <si>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</si>
  <si>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</si>
  <si>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</si>
  <si>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</si>
  <si>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</si>
  <si>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</si>
  <si>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</si>
  <si>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</si>
  <si>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</si>
  <si>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</si>
  <si>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</si>
  <si>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</si>
  <si>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</si>
  <si>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</si>
  <si>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</si>
  <si>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</si>
  <si>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</si>
  <si>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</si>
  <si>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</si>
  <si>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</si>
  <si>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</si>
  <si>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</si>
  <si>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</si>
  <si>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</si>
  <si>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</si>
  <si>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</si>
  <si>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</si>
  <si>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</si>
  <si>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</si>
  <si>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</si>
  <si>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</si>
  <si>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</si>
  <si>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</si>
  <si>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</si>
  <si>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</si>
  <si>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</si>
  <si>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</si>
  <si>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</si>
  <si>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</si>
  <si>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</si>
  <si>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</si>
  <si>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</si>
  <si>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</si>
  <si>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</si>
  <si>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</si>
  <si>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</si>
  <si>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</si>
  <si>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</si>
  <si>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</si>
  <si>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</si>
  <si>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</si>
  <si>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</si>
  <si>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</si>
  <si>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</si>
  <si>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</si>
  <si>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</si>
  <si>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</si>
  <si>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</si>
  <si>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</si>
  <si>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</si>
  <si>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</si>
  <si>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</si>
  <si>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</si>
  <si>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</si>
  <si>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</si>
  <si>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</si>
  <si>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</si>
  <si>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</si>
  <si>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</si>
  <si>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</si>
  <si>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</si>
  <si>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</si>
  <si>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</si>
  <si>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</si>
  <si>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</si>
  <si>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</si>
  <si>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</si>
  <si>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</si>
  <si>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</si>
  <si>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</si>
  <si>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</si>
  <si>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</si>
  <si>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</si>
  <si>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</si>
  <si>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</si>
  <si>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</si>
  <si>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</si>
  <si>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</si>
  <si>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</si>
  <si>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</si>
  <si>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</si>
  <si>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</si>
  <si>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</si>
  <si>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</si>
  <si>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</si>
  <si>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</si>
  <si>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</si>
  <si>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</si>
  <si>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</si>
  <si>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</si>
  <si>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</si>
  <si>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</si>
  <si>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</si>
  <si>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</si>
  <si>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</si>
  <si>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</si>
  <si>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</si>
  <si>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</si>
  <si>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</si>
  <si>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</si>
  <si>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</si>
  <si>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</si>
  <si>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</si>
  <si>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</si>
  <si>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</si>
  <si>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</si>
  <si>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</si>
  <si>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</si>
  <si>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</si>
  <si>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</si>
  <si>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</si>
  <si>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</si>
  <si>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</si>
  <si>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</si>
  <si>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</si>
  <si>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</si>
  <si>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</si>
  <si>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</si>
  <si>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</si>
  <si>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</si>
  <si>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</si>
  <si>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</si>
  <si>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</si>
  <si>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</si>
  <si>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</si>
  <si>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</si>
  <si>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</si>
  <si>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</si>
  <si>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</si>
  <si>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</si>
  <si>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</si>
  <si>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</si>
  <si>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</si>
  <si>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</si>
  <si>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</si>
  <si>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</si>
  <si>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</si>
  <si>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</si>
  <si>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</si>
  <si>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</si>
  <si>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</si>
  <si>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</si>
  <si>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</si>
  <si>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</si>
  <si>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</si>
  <si>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</si>
  <si>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</si>
  <si>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</si>
  <si>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</si>
  <si>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</si>
  <si>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</si>
  <si>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</si>
  <si>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</si>
  <si>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</si>
  <si>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</si>
  <si>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</si>
  <si>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</si>
  <si>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</si>
  <si>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</si>
  <si>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</si>
  <si>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</si>
  <si>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</si>
  <si>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</si>
  <si>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</si>
  <si>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</si>
  <si>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</si>
  <si>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</si>
  <si>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</si>
  <si>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</si>
  <si>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</si>
  <si>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</si>
  <si>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</si>
  <si>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</si>
  <si>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</si>
  <si>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</si>
  <si>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</si>
  <si>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</si>
  <si>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</si>
  <si>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</si>
  <si>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</si>
  <si>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</si>
  <si>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</si>
  <si>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</si>
  <si>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</si>
  <si>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</si>
  <si>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</si>
  <si>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</si>
  <si>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</si>
  <si>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</si>
  <si>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</si>
  <si>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</si>
  <si>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</si>
  <si>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</si>
  <si>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</si>
  <si>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</si>
  <si>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</si>
  <si>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</si>
  <si>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</si>
  <si>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</si>
  <si>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</si>
  <si>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</si>
  <si>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</si>
  <si>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</si>
  <si>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</si>
  <si>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</si>
  <si>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</si>
  <si>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</si>
  <si>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</si>
  <si>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</si>
  <si>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</si>
  <si>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</si>
  <si>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</si>
  <si>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</si>
  <si>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</si>
  <si>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</si>
  <si>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</si>
  <si>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</si>
  <si>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</si>
  <si>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</si>
  <si>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</si>
  <si>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</si>
  <si>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</si>
  <si>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</si>
  <si>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</si>
  <si>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</si>
  <si>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</si>
  <si>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</si>
  <si>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</si>
  <si>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</si>
  <si>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</si>
  <si>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</si>
  <si>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</si>
  <si>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</si>
  <si>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</si>
  <si>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</si>
  <si>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</si>
  <si>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</si>
  <si>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</si>
  <si>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</si>
  <si>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</si>
  <si>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</si>
  <si>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</si>
  <si>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</si>
  <si>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</si>
  <si>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</si>
  <si>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</si>
  <si>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</si>
  <si>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</si>
  <si>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</si>
  <si>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</si>
  <si>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</si>
  <si>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</si>
  <si>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</si>
  <si>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</si>
  <si>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</si>
  <si>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</si>
  <si>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</si>
  <si>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</si>
  <si>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</si>
  <si>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</si>
  <si>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</si>
  <si>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</si>
  <si>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</si>
  <si>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</si>
  <si>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</si>
  <si>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</si>
  <si>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</si>
  <si>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</si>
  <si>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</si>
  <si>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</si>
  <si>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</si>
  <si>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</si>
  <si>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</si>
  <si>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</si>
  <si>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</si>
  <si>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</si>
  <si>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</si>
  <si>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</si>
  <si>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</si>
  <si>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</si>
  <si>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</si>
  <si>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</si>
  <si>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</si>
  <si>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</si>
  <si>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</si>
  <si>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</si>
  <si>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</si>
  <si>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</si>
  <si>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</si>
  <si>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</si>
  <si>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</si>
  <si>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</si>
  <si>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</si>
  <si>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</si>
  <si>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</si>
  <si>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</si>
  <si>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</si>
  <si>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</si>
  <si>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</si>
  <si>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</si>
  <si>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</si>
  <si>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</si>
  <si>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</si>
  <si>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</si>
  <si>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</si>
  <si>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</si>
  <si>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</si>
  <si>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</si>
  <si>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</si>
  <si>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</si>
  <si>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</si>
  <si>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</si>
  <si>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</si>
  <si>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</si>
  <si>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</si>
  <si>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</si>
  <si>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</si>
  <si>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</si>
  <si>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</si>
  <si>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</si>
  <si>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</si>
  <si>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</si>
  <si>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</si>
  <si>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</si>
  <si>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</si>
  <si>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</si>
  <si>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</si>
  <si>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</si>
  <si>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</si>
  <si>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</si>
  <si>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</si>
  <si>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</si>
  <si>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</si>
  <si>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</si>
  <si>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</si>
  <si>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</si>
  <si>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</si>
  <si>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</si>
  <si>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</si>
  <si>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</si>
  <si>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</si>
  <si>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</si>
  <si>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</si>
  <si>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</si>
  <si>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</si>
  <si>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</si>
  <si>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</si>
  <si>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</si>
  <si>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</si>
  <si>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</si>
  <si>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</si>
  <si>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</si>
  <si>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</si>
  <si>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</si>
  <si>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</si>
  <si>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</si>
  <si>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</si>
  <si>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</si>
  <si>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</si>
  <si>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</si>
  <si>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</si>
  <si>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</si>
  <si>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</si>
  <si>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</si>
  <si>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</si>
  <si>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</si>
  <si>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</si>
  <si>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</si>
  <si>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</si>
  <si>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</si>
  <si>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</si>
  <si>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</si>
  <si>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</si>
  <si>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</si>
  <si>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</si>
  <si>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</si>
  <si>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</si>
  <si>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</si>
  <si>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</si>
  <si>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</si>
  <si>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</si>
  <si>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</si>
  <si>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</si>
  <si>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</si>
  <si>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</si>
  <si>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</si>
  <si>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</si>
  <si>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</si>
  <si>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</si>
  <si>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</si>
  <si>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</si>
  <si>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</si>
  <si>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</si>
  <si>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</si>
  <si>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</si>
  <si>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</si>
  <si>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</si>
  <si>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</si>
  <si>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</si>
  <si>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</si>
  <si>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</si>
  <si>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</si>
  <si>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</si>
  <si>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</si>
  <si>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</si>
  <si>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</si>
  <si>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</si>
  <si>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</si>
  <si>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</si>
  <si>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</si>
  <si>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</si>
  <si>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</si>
  <si>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</si>
  <si>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</si>
  <si>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</si>
  <si>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</si>
  <si>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</si>
  <si>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</si>
  <si>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</si>
  <si>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</si>
  <si>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</si>
  <si>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</si>
  <si>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</si>
  <si>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</si>
  <si>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</si>
  <si>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</si>
  <si>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</si>
  <si>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</si>
  <si>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</si>
  <si>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</si>
  <si>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</si>
  <si>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</si>
  <si>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</si>
  <si>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</si>
  <si>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</si>
  <si>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</si>
  <si>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</si>
  <si>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</si>
  <si>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</si>
  <si>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</si>
  <si>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</si>
  <si>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</si>
  <si>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</si>
  <si>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</si>
  <si>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</si>
  <si>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</si>
  <si>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</si>
  <si>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</si>
  <si>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</si>
  <si>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</si>
  <si>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</si>
  <si>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</si>
  <si>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</si>
  <si>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</si>
  <si>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</si>
  <si>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</si>
  <si>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</si>
  <si>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</si>
  <si>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</si>
  <si>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</si>
  <si>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</si>
  <si>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</si>
  <si>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</si>
  <si>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</si>
  <si>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</si>
  <si>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</si>
  <si>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</si>
  <si>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</si>
  <si>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</si>
  <si>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</si>
  <si>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</si>
  <si>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</si>
  <si>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</si>
  <si>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</si>
  <si>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</si>
  <si>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</si>
  <si>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</si>
  <si>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</si>
  <si>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</si>
  <si>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</si>
  <si>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</si>
  <si>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</si>
  <si>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</si>
  <si>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</si>
  <si>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</si>
  <si>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</si>
  <si>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</si>
  <si>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</si>
  <si>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</si>
  <si>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</si>
  <si>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</si>
  <si>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</si>
  <si>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</si>
  <si>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</si>
  <si>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</si>
  <si>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</si>
  <si>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</si>
  <si>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</si>
  <si>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</si>
  <si>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</si>
  <si>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</si>
  <si>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</si>
  <si>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</si>
  <si>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</si>
  <si>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</si>
  <si>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</si>
  <si>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</si>
  <si>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</si>
  <si>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</si>
  <si>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</si>
  <si>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</si>
  <si>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</si>
  <si>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</si>
  <si>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</si>
  <si>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</si>
  <si>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</si>
  <si>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</si>
  <si>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</si>
  <si>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</si>
  <si>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</si>
  <si>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</si>
  <si>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</si>
  <si>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</si>
  <si>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</si>
  <si>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</si>
  <si>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</si>
  <si>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</si>
  <si>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</si>
  <si>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</si>
  <si>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</si>
  <si>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</si>
  <si>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</si>
  <si>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</si>
  <si>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</si>
  <si>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</si>
  <si>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</si>
  <si>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</si>
  <si>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</si>
  <si>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</si>
  <si>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</si>
  <si>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</si>
  <si>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</si>
  <si>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</si>
  <si>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</si>
  <si>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</si>
  <si>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</si>
  <si>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</si>
  <si>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</si>
  <si>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</si>
  <si>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</si>
  <si>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</si>
  <si>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</si>
  <si>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</si>
  <si>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</si>
  <si>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</si>
  <si>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</si>
  <si>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</si>
  <si>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</si>
  <si>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</si>
  <si>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</si>
  <si>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</si>
  <si>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</si>
  <si>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</si>
  <si>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</si>
  <si>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</si>
  <si>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</si>
  <si>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</si>
  <si>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</si>
  <si>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</si>
  <si>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</si>
  <si>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</si>
  <si>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</si>
  <si>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</si>
  <si>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</si>
  <si>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</si>
  <si>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</si>
  <si>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</si>
  <si>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</si>
  <si>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</si>
  <si>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</si>
  <si>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</si>
  <si>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</si>
  <si>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</si>
  <si>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</si>
  <si>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</si>
  <si>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</si>
  <si>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</si>
  <si>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</si>
  <si>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</si>
  <si>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</si>
  <si>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</si>
  <si>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</si>
  <si>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</si>
  <si>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</si>
  <si>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</si>
  <si>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</si>
  <si>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</si>
  <si>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</si>
  <si>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</si>
  <si>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</si>
  <si>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</si>
  <si>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</si>
  <si>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</si>
  <si>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</si>
  <si>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</si>
  <si>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</si>
  <si>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</si>
  <si>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</si>
  <si>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</si>
  <si>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</si>
  <si>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</si>
  <si>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</si>
  <si>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</si>
  <si>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</si>
  <si>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</si>
  <si>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</si>
  <si>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</si>
  <si>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</si>
  <si>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</si>
  <si>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</si>
  <si>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</si>
  <si>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</si>
  <si>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</si>
  <si>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</si>
  <si>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</si>
  <si>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</si>
  <si>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</si>
  <si>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</si>
  <si>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</si>
  <si>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</si>
  <si>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</si>
  <si>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</si>
  <si>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</si>
  <si>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</si>
  <si>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</si>
  <si>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</si>
  <si>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</si>
  <si>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</si>
  <si>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</si>
  <si>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</si>
  <si>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</si>
  <si>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</si>
  <si>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</si>
  <si>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</si>
  <si>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</si>
  <si>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</si>
  <si>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</si>
  <si>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</si>
  <si>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</si>
  <si>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</si>
  <si>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</si>
  <si>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</si>
  <si>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</si>
  <si>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</si>
  <si>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</si>
  <si>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</si>
  <si>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</si>
  <si>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</si>
  <si>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</si>
  <si>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</si>
  <si>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</si>
  <si>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</si>
  <si>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</si>
  <si>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</si>
  <si>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</si>
  <si>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</si>
  <si>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</si>
  <si>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</si>
  <si>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</si>
  <si>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</si>
  <si>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</si>
  <si>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</si>
  <si>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</si>
  <si>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</si>
  <si>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</si>
  <si>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</si>
  <si>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</si>
  <si>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</si>
  <si>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</si>
  <si>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</si>
  <si>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</si>
  <si>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</si>
  <si>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</si>
  <si>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</si>
  <si>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</si>
  <si>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</si>
  <si>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</si>
  <si>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</si>
  <si>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</si>
  <si>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</si>
  <si>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</si>
  <si>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</si>
  <si>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</si>
  <si>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</si>
  <si>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</si>
  <si>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</si>
  <si>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</si>
  <si>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</si>
  <si>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</si>
  <si>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</si>
  <si>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</si>
  <si>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</si>
  <si>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</si>
  <si>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</si>
  <si>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</si>
  <si>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</si>
  <si>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</si>
  <si>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</si>
  <si>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</si>
  <si>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</si>
  <si>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</si>
  <si>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</si>
  <si>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</si>
  <si>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</si>
  <si>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</si>
  <si>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</si>
  <si>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</si>
  <si>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</si>
  <si>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</si>
  <si>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</si>
  <si>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</si>
  <si>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</si>
  <si>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</si>
  <si>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</si>
  <si>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</si>
  <si>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</si>
  <si>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</si>
  <si>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</si>
  <si>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</si>
  <si>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</si>
  <si>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</si>
  <si>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</si>
  <si>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</si>
  <si>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</si>
  <si>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</si>
  <si>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</si>
  <si>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</si>
  <si>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</si>
  <si>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</si>
  <si>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</si>
  <si>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</si>
  <si>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</si>
  <si>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</si>
  <si>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</si>
  <si>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</si>
  <si>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</si>
  <si>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</si>
  <si>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</si>
  <si>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</si>
  <si>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</si>
  <si>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</si>
  <si>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</si>
  <si>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</si>
  <si>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</si>
  <si>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</si>
  <si>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</si>
  <si>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</si>
  <si>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</si>
  <si>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</si>
  <si>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</si>
  <si>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</si>
  <si>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</si>
  <si>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</si>
  <si>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</si>
  <si>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</si>
  <si>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</si>
  <si>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</si>
  <si>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</si>
  <si>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</si>
  <si>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</si>
  <si>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</si>
  <si>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</si>
  <si>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</si>
  <si>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</si>
  <si>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</si>
  <si>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</si>
  <si>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</si>
  <si>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</si>
  <si>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</si>
  <si>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</si>
  <si>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</si>
  <si>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</si>
  <si>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</si>
  <si>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</si>
  <si>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</si>
  <si>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</si>
  <si>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</si>
  <si>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</si>
  <si>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</si>
  <si>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</si>
  <si>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</si>
  <si>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</si>
  <si>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</si>
  <si>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</si>
  <si>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</si>
  <si>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</si>
  <si>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</si>
  <si>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</si>
  <si>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</si>
  <si>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</si>
  <si>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</si>
  <si>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</si>
  <si>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</si>
  <si>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</si>
  <si>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</si>
  <si>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</si>
  <si>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</si>
  <si>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</si>
  <si>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</si>
  <si>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</si>
  <si>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</si>
  <si>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</si>
  <si>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</si>
  <si>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</si>
  <si>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</si>
  <si>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</si>
  <si>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</si>
  <si>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</si>
  <si>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</si>
  <si>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</si>
  <si>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</si>
  <si>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</si>
  <si>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</si>
  <si>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</si>
  <si>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</si>
  <si>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</si>
  <si>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</si>
  <si>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</si>
  <si>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</si>
  <si>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</si>
  <si>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</si>
  <si>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</si>
  <si>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</si>
  <si>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</si>
  <si>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</si>
  <si>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</si>
  <si>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</si>
  <si>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</si>
  <si>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</si>
  <si>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</si>
  <si>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</si>
  <si>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</si>
  <si>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</si>
  <si>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</si>
  <si>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</si>
  <si>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</si>
  <si>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</si>
  <si>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</si>
  <si>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</si>
  <si>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</si>
  <si>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</si>
  <si>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</si>
  <si>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</si>
  <si>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</si>
  <si>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</si>
  <si>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</si>
  <si>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</si>
  <si>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</si>
  <si>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</si>
  <si>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</si>
  <si>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</si>
  <si>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</si>
  <si>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</si>
  <si>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</si>
  <si>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</si>
  <si>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</si>
  <si>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</si>
  <si>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</si>
  <si>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</si>
  <si>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</si>
  <si>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</si>
  <si>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</si>
  <si>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</si>
  <si>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</si>
  <si>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</si>
  <si>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</si>
  <si>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</si>
  <si>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</si>
  <si>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</si>
  <si>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</si>
  <si>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</si>
  <si>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</si>
  <si>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</si>
  <si>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</si>
  <si>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</si>
  <si>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</si>
  <si>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</si>
  <si>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</si>
  <si>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</si>
  <si>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</si>
  <si>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</si>
  <si>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</si>
  <si>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</si>
  <si>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</si>
  <si>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</si>
  <si>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</si>
  <si>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</si>
  <si>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</si>
  <si>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</si>
  <si>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</si>
  <si>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</si>
  <si>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</si>
  <si>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</si>
  <si>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</si>
  <si>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</si>
  <si>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</si>
  <si>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</si>
  <si>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</si>
  <si>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</si>
  <si>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</si>
  <si>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</si>
  <si>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</si>
  <si>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</si>
  <si>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</si>
  <si>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</si>
  <si>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</si>
  <si>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</si>
  <si>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</si>
  <si>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</si>
  <si>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</si>
  <si>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</si>
  <si>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</si>
  <si>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</si>
  <si>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</si>
  <si>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</si>
  <si>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</si>
  <si>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</si>
  <si>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</si>
  <si>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</si>
  <si>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</si>
  <si>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</si>
  <si>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</si>
  <si>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</si>
  <si>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</si>
  <si>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</si>
  <si>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</si>
  <si>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</si>
  <si>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</si>
  <si>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</si>
  <si>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</si>
  <si>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</si>
  <si>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</si>
  <si>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</si>
  <si>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</si>
  <si>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</si>
  <si>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</si>
  <si>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</si>
  <si>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</si>
  <si>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</si>
  <si>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</si>
  <si>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</si>
  <si>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</si>
  <si>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</si>
  <si>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</si>
  <si>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</si>
  <si>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</si>
  <si>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</si>
  <si>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</si>
  <si>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</si>
  <si>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</si>
  <si>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</si>
  <si>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</si>
  <si>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</si>
  <si>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</si>
  <si>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</si>
  <si>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</si>
  <si>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</si>
  <si>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</si>
  <si>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</si>
  <si>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</si>
  <si>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</si>
  <si>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</si>
  <si>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</si>
  <si>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</si>
  <si>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</si>
  <si>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</si>
  <si>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</si>
  <si>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</si>
  <si>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</si>
  <si>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</si>
  <si>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</si>
  <si>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</si>
  <si>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</si>
  <si>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</si>
  <si>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</si>
  <si>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</si>
  <si>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</si>
  <si>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</si>
  <si>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</si>
  <si>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</si>
  <si>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</si>
  <si>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</si>
  <si>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</si>
  <si>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</si>
  <si>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</si>
  <si>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</si>
  <si>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</si>
  <si>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</si>
  <si>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</si>
  <si>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</si>
  <si>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</si>
  <si>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</si>
  <si>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</si>
  <si>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</si>
  <si>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</si>
  <si>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</si>
  <si>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</si>
  <si>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</si>
  <si>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</si>
  <si>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</si>
  <si>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</si>
  <si>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</si>
  <si>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</si>
  <si>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</si>
  <si>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</si>
  <si>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</si>
  <si>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</si>
  <si>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</si>
  <si>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</si>
  <si>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</si>
  <si>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</si>
  <si>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</si>
  <si>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</si>
  <si>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</si>
  <si>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</si>
  <si>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</si>
  <si>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</si>
  <si>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</si>
  <si>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</si>
  <si>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</si>
  <si>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</si>
  <si>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</si>
  <si>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</si>
  <si>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</si>
  <si>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</si>
  <si>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</si>
  <si>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</si>
  <si>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</si>
  <si>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</si>
  <si>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</si>
  <si>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</si>
  <si>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</si>
  <si>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</si>
  <si>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</si>
  <si>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</si>
  <si>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</si>
  <si>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</si>
  <si>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</si>
  <si>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</si>
  <si>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</si>
  <si>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</si>
  <si>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</si>
  <si>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</si>
  <si>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</si>
  <si>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</si>
  <si>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</si>
  <si>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</si>
  <si>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</si>
  <si>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</si>
  <si>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</si>
  <si>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</si>
  <si>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</si>
  <si>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</si>
  <si>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</si>
  <si>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</si>
  <si>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</si>
  <si>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</si>
  <si>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</si>
  <si>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</si>
  <si>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</si>
  <si>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</si>
  <si>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</si>
  <si>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</si>
  <si>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</si>
  <si>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</si>
  <si>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</si>
  <si>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</si>
  <si>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</si>
  <si>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</si>
  <si>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</si>
  <si>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</si>
  <si>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</si>
  <si>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</si>
  <si>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</si>
  <si>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</si>
  <si>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</si>
  <si>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</si>
  <si>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</si>
  <si>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</si>
  <si>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</si>
  <si>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</si>
  <si>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</si>
  <si>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</si>
  <si>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</si>
  <si>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</si>
  <si>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</si>
  <si>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</si>
  <si>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</si>
  <si>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</si>
  <si>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</si>
  <si>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</si>
  <si>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</si>
  <si>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</si>
  <si>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</si>
  <si>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</si>
  <si>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</si>
  <si>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</si>
  <si>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</si>
  <si>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</si>
  <si>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</si>
  <si>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</si>
  <si>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</si>
  <si>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</si>
  <si>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</si>
  <si>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</si>
  <si>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</si>
  <si>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</si>
  <si>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</si>
  <si>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</si>
  <si>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</si>
  <si>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</si>
  <si>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</si>
  <si>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</si>
  <si>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</si>
  <si>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</si>
  <si>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</si>
  <si>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</si>
  <si>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</si>
  <si>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</si>
  <si>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</si>
  <si>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</si>
  <si>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</si>
  <si>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</si>
  <si>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</si>
  <si>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</si>
  <si>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</si>
  <si>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</si>
  <si>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</si>
  <si>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</si>
  <si>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</si>
  <si>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</si>
  <si>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</si>
  <si>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</si>
  <si>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</si>
  <si>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</si>
  <si>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</si>
  <si>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</si>
  <si>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</si>
  <si>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</si>
  <si>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</si>
  <si>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</si>
  <si>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</si>
  <si>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</si>
  <si>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</si>
  <si>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</si>
  <si>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</si>
  <si>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</si>
  <si>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</si>
  <si>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</si>
  <si>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</si>
  <si>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</si>
  <si>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</si>
  <si>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</si>
  <si>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</si>
  <si>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</si>
  <si>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</si>
  <si>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</si>
  <si>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</si>
  <si>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</si>
  <si>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</si>
  <si>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</si>
  <si>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</si>
  <si>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</si>
  <si>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</si>
  <si>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</si>
  <si>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</si>
  <si>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</si>
  <si>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</si>
  <si>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</si>
  <si>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</si>
  <si>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</si>
  <si>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</si>
  <si>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</si>
  <si>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</si>
  <si>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</si>
  <si>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</si>
  <si>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</si>
  <si>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</si>
  <si>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</si>
  <si>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</si>
  <si>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</si>
  <si>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</si>
  <si>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</si>
  <si>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</si>
  <si>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</si>
  <si>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</si>
  <si>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</si>
  <si>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</si>
  <si>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</si>
  <si>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</si>
  <si>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</si>
  <si>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</si>
  <si>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</si>
  <si>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</si>
  <si>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</si>
  <si>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</si>
  <si>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</si>
  <si>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</si>
  <si>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</si>
  <si>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</si>
  <si>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</si>
  <si>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</si>
  <si>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</si>
  <si>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</si>
  <si>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</si>
  <si>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</si>
  <si>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</si>
  <si>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</si>
  <si>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</si>
  <si>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</si>
  <si>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</si>
  <si>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</si>
  <si>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</si>
  <si>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</si>
  <si>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</si>
  <si>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</si>
  <si>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</si>
  <si>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</si>
  <si>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</si>
  <si>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</si>
  <si>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</si>
  <si>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</si>
  <si>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</si>
  <si>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</si>
  <si>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</si>
  <si>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</si>
  <si>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</si>
  <si>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</si>
  <si>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</si>
  <si>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</si>
  <si>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</si>
  <si>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</si>
  <si>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</si>
  <si>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</si>
  <si>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</si>
  <si>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</si>
  <si>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</si>
  <si>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</si>
  <si>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</si>
  <si>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</si>
  <si>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</si>
  <si>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</si>
  <si>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</si>
  <si>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</si>
  <si>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</si>
  <si>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</si>
  <si>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</si>
  <si>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</si>
  <si>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</si>
  <si>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</si>
  <si>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</si>
  <si>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</si>
  <si>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</si>
  <si>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</si>
  <si>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</si>
  <si>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</si>
  <si>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</si>
  <si>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</si>
  <si>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</si>
  <si>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</si>
  <si>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</si>
  <si>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</si>
  <si>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</si>
  <si>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</si>
  <si>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</si>
  <si>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</si>
  <si>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</si>
  <si>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</si>
  <si>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</si>
  <si>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</si>
  <si>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</si>
  <si>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</si>
  <si>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</si>
  <si>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</si>
  <si>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</si>
  <si>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</si>
  <si>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</si>
  <si>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</si>
  <si>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</si>
  <si>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</si>
  <si>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</si>
  <si>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</si>
  <si>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</si>
  <si>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</si>
  <si>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</si>
  <si>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</si>
  <si>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</si>
  <si>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</si>
  <si>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</si>
  <si>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</si>
  <si>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</si>
  <si>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</si>
  <si>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</si>
  <si>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</si>
  <si>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</si>
  <si>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</si>
  <si>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</si>
  <si>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</si>
  <si>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</si>
  <si>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</si>
  <si>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</si>
  <si>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</si>
  <si>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</si>
  <si>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</si>
  <si>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</si>
  <si>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</si>
  <si>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</si>
  <si>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</si>
  <si>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</si>
  <si>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</si>
  <si>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</si>
  <si>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</si>
  <si>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</si>
  <si>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</si>
  <si>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</si>
  <si>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</si>
  <si>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</si>
  <si>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</si>
  <si>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</si>
  <si>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</si>
  <si>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</si>
  <si>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</si>
  <si>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</si>
  <si>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</si>
  <si>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</si>
  <si>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</si>
  <si>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</si>
  <si>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</si>
  <si>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</si>
  <si>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</si>
  <si>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</si>
  <si>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</si>
  <si>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</si>
  <si>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</si>
  <si>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</si>
  <si>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</si>
  <si>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</si>
  <si>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</si>
  <si>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</si>
  <si>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</si>
  <si>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</si>
  <si>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</si>
  <si>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</si>
  <si>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</si>
  <si>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</si>
  <si>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</si>
  <si>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</si>
  <si>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</si>
  <si>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</si>
  <si>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</si>
  <si>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</si>
  <si>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</si>
  <si>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</si>
  <si>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</si>
  <si>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</si>
  <si>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</si>
  <si>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</si>
  <si>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</si>
  <si>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</si>
  <si>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</si>
  <si>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</si>
  <si>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</si>
  <si>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</si>
  <si>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</si>
  <si>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</si>
  <si>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</si>
  <si>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</si>
  <si>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</si>
  <si>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</si>
  <si>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</si>
  <si>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</si>
  <si>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</si>
  <si>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</si>
  <si>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</si>
  <si>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</si>
  <si>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</si>
  <si>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</si>
  <si>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</si>
  <si>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</si>
  <si>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</si>
  <si>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</si>
  <si>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</si>
  <si>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</si>
  <si>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</si>
  <si>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</si>
  <si>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</si>
  <si>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</si>
  <si>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</si>
  <si>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</si>
  <si>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</si>
  <si>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</si>
  <si>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</si>
  <si>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</si>
  <si>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</si>
  <si>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</si>
  <si>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</si>
  <si>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</si>
  <si>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</si>
  <si>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</si>
  <si>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</si>
  <si>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</si>
  <si>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</si>
  <si>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</si>
  <si>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</si>
  <si>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</si>
  <si>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</si>
  <si>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</si>
  <si>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</si>
  <si>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</si>
  <si>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</si>
  <si>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</si>
  <si>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</si>
  <si>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</si>
  <si>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</si>
  <si>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</si>
  <si>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</si>
  <si>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</si>
  <si>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</si>
  <si>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</si>
  <si>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</si>
  <si>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</si>
  <si>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</si>
  <si>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</si>
  <si>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</si>
  <si>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</si>
  <si>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</si>
  <si>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</si>
  <si>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</si>
  <si>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</si>
  <si>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</si>
  <si>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</si>
  <si>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</si>
  <si>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</si>
  <si>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</si>
  <si>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</si>
  <si>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</si>
  <si>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</si>
  <si>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</si>
  <si>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</si>
  <si>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</si>
  <si>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</si>
  <si>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</si>
  <si>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</si>
  <si>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</si>
  <si>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</si>
  <si>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</si>
  <si>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</si>
  <si>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</si>
  <si>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</si>
  <si>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</si>
  <si>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</si>
  <si>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</si>
  <si>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</si>
  <si>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</si>
  <si>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</si>
  <si>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</si>
  <si>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</si>
  <si>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</si>
  <si>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</si>
  <si>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</si>
  <si>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</si>
  <si>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</si>
  <si>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</si>
  <si>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</si>
  <si>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</si>
  <si>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</si>
  <si>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</si>
  <si>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</si>
  <si>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</si>
  <si>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</si>
  <si>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</si>
  <si>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</si>
  <si>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</si>
  <si>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</si>
  <si>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</si>
  <si>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</si>
  <si>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</si>
  <si>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</si>
  <si>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</si>
  <si>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</si>
  <si>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</si>
  <si>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</si>
  <si>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</si>
  <si>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</si>
  <si>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</si>
  <si>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</si>
  <si>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</si>
  <si>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</si>
  <si>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</si>
  <si>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</si>
  <si>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</si>
  <si>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</si>
  <si>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</si>
  <si>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</si>
  <si>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</si>
  <si>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</si>
  <si>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</si>
  <si>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</si>
  <si>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</si>
  <si>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</si>
  <si>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</si>
  <si>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</si>
  <si>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</si>
  <si>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</si>
  <si>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</si>
  <si>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</si>
  <si>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</si>
  <si>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</si>
  <si>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</si>
  <si>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</si>
  <si>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</si>
  <si>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</si>
  <si>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</si>
  <si>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</si>
  <si>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</si>
  <si>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</si>
  <si>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</si>
  <si>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</si>
  <si>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</si>
  <si>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</si>
  <si>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</si>
  <si>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</si>
  <si>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</si>
  <si>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</si>
  <si>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</si>
  <si>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</si>
  <si>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</si>
  <si>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</si>
  <si>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</si>
  <si>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</si>
  <si>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</si>
  <si>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</si>
  <si>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</si>
  <si>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</si>
  <si>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</si>
  <si>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</si>
  <si>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</si>
  <si>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</si>
  <si>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</si>
  <si>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</si>
  <si>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</si>
  <si>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</si>
  <si>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</si>
  <si>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</si>
  <si>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</si>
  <si>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</si>
  <si>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</si>
  <si>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</si>
  <si>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</si>
  <si>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</si>
  <si>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</si>
  <si>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</si>
  <si>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</si>
  <si>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</si>
  <si>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</si>
  <si>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</si>
  <si>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</si>
  <si>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</si>
  <si>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</si>
  <si>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</si>
  <si>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</si>
  <si>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</si>
  <si>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</si>
  <si>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</si>
  <si>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</si>
  <si>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</si>
  <si>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</si>
  <si>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</si>
  <si>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</si>
  <si>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</si>
  <si>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</si>
  <si>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</si>
  <si>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</si>
  <si>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</si>
  <si>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</si>
  <si>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</si>
  <si>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</si>
  <si>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</si>
  <si>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</si>
  <si>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</si>
  <si>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</si>
  <si>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</si>
  <si>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</si>
  <si>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</si>
  <si>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</si>
  <si>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</si>
  <si>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</si>
  <si>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</si>
  <si>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</si>
  <si>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</si>
  <si>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</si>
  <si>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</si>
  <si>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</si>
  <si>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</si>
  <si>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</si>
  <si>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</si>
  <si>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</si>
  <si>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</si>
  <si>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</si>
  <si>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</si>
  <si>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</si>
  <si>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</si>
  <si>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</si>
  <si>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</si>
  <si>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</si>
  <si>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</si>
  <si>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</si>
  <si>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</si>
  <si>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</si>
  <si>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</si>
  <si>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</si>
  <si>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</si>
  <si>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</si>
  <si>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</si>
  <si>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</si>
  <si>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</si>
  <si>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</si>
  <si>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</si>
  <si>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</si>
  <si>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</si>
  <si>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</si>
  <si>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</si>
  <si>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</si>
  <si>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</si>
  <si>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</si>
  <si>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</si>
  <si>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</si>
  <si>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</si>
  <si>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</si>
  <si>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</si>
  <si>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</si>
  <si>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</si>
  <si>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</si>
  <si>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</si>
  <si>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</si>
  <si>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</si>
  <si>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</si>
  <si>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</si>
  <si>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</si>
  <si>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</si>
  <si>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</si>
  <si>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</si>
  <si>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</si>
  <si>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</si>
  <si>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</si>
  <si>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</si>
  <si>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</si>
  <si>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</si>
  <si>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</si>
  <si>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</si>
  <si>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</si>
  <si>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</si>
  <si>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</si>
  <si>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</si>
  <si>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</si>
  <si>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</si>
  <si>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</si>
  <si>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</si>
  <si>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</si>
  <si>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</si>
  <si>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</si>
  <si>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</si>
  <si>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</si>
  <si>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</si>
  <si>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</si>
  <si>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</si>
  <si>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</si>
  <si>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</si>
  <si>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</si>
  <si>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</si>
  <si>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</si>
  <si>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</si>
  <si>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</si>
  <si>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</si>
  <si>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</si>
  <si>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</si>
  <si>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</si>
  <si>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</si>
  <si>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</si>
  <si>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</si>
  <si>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</si>
  <si>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</si>
  <si>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</si>
  <si>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</si>
  <si>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</si>
  <si>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</si>
  <si>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</si>
  <si>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</si>
  <si>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</si>
  <si>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</si>
  <si>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</si>
  <si>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</si>
  <si>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</si>
  <si>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</si>
  <si>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</si>
  <si>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</si>
  <si>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</si>
  <si>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</si>
  <si>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</si>
  <si>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</si>
  <si>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</si>
  <si>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</si>
  <si>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</si>
  <si>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</si>
  <si>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</si>
  <si>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</si>
  <si>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</si>
  <si>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</si>
  <si>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</si>
  <si>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</si>
  <si>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</si>
  <si>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</si>
  <si>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</si>
  <si>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</si>
  <si>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</si>
  <si>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</si>
  <si>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</si>
  <si>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</si>
  <si>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</si>
  <si>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</si>
  <si>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</si>
  <si>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</si>
  <si>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</si>
  <si>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</si>
  <si>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</si>
  <si>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</si>
  <si>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</si>
  <si>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</si>
  <si>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</si>
  <si>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</si>
  <si>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</si>
  <si>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</si>
  <si>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</si>
  <si>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</si>
  <si>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</si>
  <si>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</si>
  <si>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</si>
  <si>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</si>
  <si>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</si>
  <si>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</si>
  <si>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</si>
  <si>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</si>
  <si>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</si>
  <si>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</si>
  <si>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</si>
  <si>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</si>
  <si>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</si>
  <si>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</si>
  <si>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</si>
  <si>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</si>
  <si>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</si>
  <si>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</si>
  <si>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</si>
  <si>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</si>
  <si>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</si>
  <si>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</si>
  <si>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</si>
  <si>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</si>
  <si>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</si>
  <si>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</si>
  <si>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</si>
  <si>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</si>
  <si>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</si>
  <si>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</si>
  <si>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</si>
  <si>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</si>
  <si>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</si>
  <si>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</si>
  <si>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</si>
  <si>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</si>
  <si>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</si>
  <si>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</si>
  <si>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</si>
  <si>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</si>
  <si>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</si>
  <si>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</si>
  <si>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</si>
  <si>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</si>
  <si>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</si>
  <si>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</si>
  <si>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</si>
  <si>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</si>
  <si>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</si>
  <si>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</si>
  <si>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</si>
  <si>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</si>
  <si>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</si>
  <si>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</si>
  <si>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</si>
  <si>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</si>
  <si>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</si>
  <si>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</si>
  <si>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</si>
  <si>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</si>
  <si>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</si>
  <si>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</si>
  <si>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</si>
  <si>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</si>
  <si>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</si>
  <si>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</si>
  <si>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</si>
  <si>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</si>
  <si>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</si>
  <si>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</si>
  <si>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</si>
  <si>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</si>
  <si>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</si>
  <si>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</si>
  <si>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</si>
  <si>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</si>
  <si>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</si>
  <si>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</si>
  <si>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</si>
  <si>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</si>
  <si>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</si>
  <si>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</si>
  <si>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</si>
  <si>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</si>
  <si>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</si>
  <si>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</si>
  <si>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</si>
  <si>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</si>
  <si>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</si>
  <si>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</si>
  <si>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</si>
  <si>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</si>
  <si>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</si>
  <si>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</si>
  <si>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</si>
  <si>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</si>
  <si>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</si>
  <si>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</si>
  <si>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</si>
  <si>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</si>
  <si>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</si>
  <si>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</si>
  <si>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</si>
  <si>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</si>
  <si>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</si>
  <si>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</si>
  <si>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</si>
  <si>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</si>
  <si>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</si>
  <si>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</si>
  <si>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</si>
  <si>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</si>
  <si>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</si>
  <si>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</si>
  <si>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</si>
  <si>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</si>
  <si>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</si>
  <si>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</si>
  <si>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</si>
  <si>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</si>
  <si>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</si>
  <si>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</si>
  <si>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</si>
  <si>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</si>
  <si>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</si>
  <si>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</si>
  <si>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</si>
  <si>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</si>
  <si>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</si>
  <si>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</si>
  <si>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</si>
  <si>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</si>
  <si>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</si>
  <si>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</si>
  <si>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</si>
  <si>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</si>
  <si>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</si>
  <si>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</si>
  <si>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</si>
  <si>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</si>
  <si>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</si>
  <si>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</si>
  <si>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</si>
  <si>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</si>
  <si>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</si>
  <si>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</si>
  <si>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</si>
  <si>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</si>
  <si>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</si>
  <si>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</si>
  <si>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</si>
  <si>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</si>
  <si>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</si>
  <si>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</si>
  <si>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</si>
  <si>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</si>
  <si>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</si>
  <si>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</si>
  <si>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</si>
  <si>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</si>
  <si>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</si>
  <si>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</si>
  <si>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</si>
  <si>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</si>
  <si>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</si>
  <si>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</si>
  <si>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</si>
  <si>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</si>
  <si>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</si>
  <si>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</si>
  <si>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</si>
  <si>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</si>
  <si>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</si>
  <si>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</si>
  <si>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</si>
  <si>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</si>
  <si>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</si>
  <si>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</si>
  <si>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</si>
  <si>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</si>
  <si>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</si>
  <si>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</si>
  <si>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</si>
  <si>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</si>
  <si>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</si>
  <si>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</si>
  <si>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</si>
  <si>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</si>
  <si>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</si>
  <si>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</si>
  <si>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</si>
  <si>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</si>
  <si>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</si>
  <si>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</si>
  <si>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</si>
  <si>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</si>
  <si>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</si>
  <si>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</si>
  <si>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</si>
  <si>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</si>
  <si>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</si>
  <si>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</si>
  <si>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</si>
  <si>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</si>
  <si>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</si>
  <si>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</si>
  <si>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</si>
  <si>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</si>
  <si>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</si>
  <si>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</si>
  <si>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</si>
  <si>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</si>
  <si>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</si>
  <si>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</si>
  <si>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</si>
  <si>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</si>
  <si>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</si>
  <si>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</si>
  <si>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</si>
  <si>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</si>
  <si>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</si>
  <si>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</si>
  <si>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</si>
  <si>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</si>
  <si>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</si>
  <si>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</si>
  <si>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</si>
  <si>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</si>
  <si>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</si>
  <si>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</si>
  <si>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</si>
  <si>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</si>
  <si>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</si>
  <si>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</si>
  <si>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</si>
  <si>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</si>
  <si>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</si>
  <si>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</si>
  <si>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</si>
  <si>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</si>
  <si>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</si>
  <si>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</si>
  <si>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</si>
  <si>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</si>
  <si>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</si>
  <si>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</si>
  <si>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</si>
  <si>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</si>
  <si>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</si>
  <si>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</si>
  <si>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</si>
  <si>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</si>
  <si>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</si>
  <si>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</si>
  <si>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</si>
  <si>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</si>
  <si>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</si>
  <si>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</si>
  <si>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</si>
  <si>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</si>
  <si>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</si>
  <si>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</si>
  <si>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</si>
  <si>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</si>
  <si>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</si>
  <si>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</si>
  <si>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</si>
  <si>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</si>
  <si>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</si>
  <si>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</si>
  <si>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</si>
  <si>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</si>
  <si>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</si>
  <si>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</si>
  <si>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</si>
  <si>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</si>
  <si>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</si>
  <si>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</si>
  <si>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</si>
  <si>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</si>
  <si>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</si>
  <si>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</si>
  <si>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</si>
  <si>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</si>
  <si>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</si>
  <si>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</si>
  <si>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</si>
  <si>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</si>
  <si>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</si>
  <si>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</si>
  <si>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</si>
  <si>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</si>
  <si>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</si>
  <si>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</si>
  <si>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</si>
  <si>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</si>
  <si>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</si>
  <si>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</si>
  <si>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</si>
  <si>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</si>
  <si>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</si>
  <si>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</si>
  <si>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</si>
  <si>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</si>
  <si>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</si>
  <si>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</si>
  <si>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</si>
  <si>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</si>
  <si>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</si>
  <si>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</si>
  <si>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</si>
  <si>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</si>
  <si>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</si>
  <si>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</si>
  <si>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</si>
  <si>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</si>
  <si>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</si>
  <si>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</si>
  <si>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</si>
  <si>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</si>
  <si>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</si>
  <si>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</si>
  <si>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</si>
  <si>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</si>
  <si>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</si>
  <si>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</si>
  <si>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</si>
  <si>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</si>
  <si>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</si>
  <si>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</si>
  <si>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</si>
  <si>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</si>
  <si>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</si>
  <si>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</si>
  <si>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</si>
  <si>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</si>
  <si>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</si>
  <si>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</si>
  <si>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</si>
  <si>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</si>
  <si>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</si>
  <si>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</si>
  <si>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</si>
  <si>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</si>
  <si>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</si>
  <si>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</si>
  <si>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</si>
  <si>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</si>
  <si>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</si>
  <si>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</si>
  <si>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</si>
  <si>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</si>
  <si>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</si>
  <si>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</si>
  <si>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</si>
  <si>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</si>
  <si>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</si>
  <si>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</si>
  <si>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</si>
  <si>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</si>
  <si>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</si>
  <si>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</si>
  <si>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</si>
  <si>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</si>
  <si>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</si>
  <si>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</si>
  <si>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</si>
  <si>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</si>
  <si>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</si>
  <si>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</si>
  <si>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</si>
  <si>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</si>
  <si>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</si>
  <si>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</si>
  <si>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</si>
  <si>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</si>
  <si>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</si>
  <si>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</si>
  <si>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</si>
  <si>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</si>
  <si>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</si>
  <si>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</si>
  <si>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</si>
  <si>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</si>
  <si>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</si>
  <si>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</si>
  <si>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</si>
  <si>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</si>
  <si>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</si>
  <si>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</si>
  <si>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</si>
  <si>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</si>
  <si>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</si>
  <si>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</si>
  <si>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</si>
  <si>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</si>
  <si>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</si>
  <si>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</si>
  <si>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</si>
  <si>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</si>
  <si>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</si>
  <si>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</si>
  <si>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</si>
  <si>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</si>
  <si>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</si>
  <si>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</si>
  <si>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</si>
  <si>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</si>
  <si>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</si>
  <si>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</si>
  <si>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</si>
  <si>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</si>
  <si>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</si>
  <si>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</si>
  <si>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</si>
  <si>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</si>
  <si>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</si>
  <si>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</si>
  <si>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</si>
  <si>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</si>
  <si>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</si>
  <si>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</si>
  <si>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</si>
  <si>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</si>
  <si>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</si>
  <si>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</si>
  <si>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</si>
  <si>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</si>
  <si>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</si>
  <si>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</si>
  <si>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</si>
  <si>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</si>
  <si>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</si>
  <si>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</si>
  <si>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</si>
  <si>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</si>
  <si>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</si>
  <si>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</si>
  <si>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</si>
  <si>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</si>
  <si>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</si>
  <si>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</si>
  <si>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</si>
  <si>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</si>
  <si>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</si>
  <si>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</si>
  <si>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</si>
  <si>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</si>
  <si>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</si>
  <si>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</si>
  <si>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</si>
  <si>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</si>
  <si>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</si>
  <si>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</si>
  <si>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</si>
  <si>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</si>
  <si>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</si>
  <si>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</si>
  <si>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</si>
  <si>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</si>
  <si>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</si>
  <si>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</si>
  <si>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</si>
  <si>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</si>
  <si>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</si>
  <si>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</si>
  <si>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</si>
  <si>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</si>
  <si>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</si>
  <si>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</si>
  <si>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</si>
  <si>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</si>
  <si>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</si>
  <si>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</si>
  <si>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</si>
  <si>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</si>
  <si>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</si>
  <si>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</si>
  <si>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</si>
  <si>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</si>
  <si>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</si>
  <si>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</si>
  <si>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</si>
  <si>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</si>
  <si>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</si>
  <si>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</si>
  <si>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</si>
  <si>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</si>
  <si>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</si>
  <si>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</si>
  <si>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</si>
  <si>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</si>
  <si>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</si>
  <si>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</si>
  <si>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</si>
  <si>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</si>
  <si>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</si>
  <si>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</si>
  <si>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</si>
  <si>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</si>
  <si>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</si>
  <si>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</si>
  <si>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</si>
  <si>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</si>
  <si>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</si>
  <si>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</si>
  <si>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</si>
  <si>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</si>
  <si>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</si>
  <si>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</si>
  <si>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</si>
  <si>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</si>
  <si>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</si>
  <si>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</si>
  <si>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</si>
  <si>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</si>
  <si>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</si>
  <si>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</si>
  <si>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</si>
  <si>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</si>
  <si>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</si>
  <si>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</si>
  <si>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</si>
  <si>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</si>
  <si>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</si>
  <si>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</si>
  <si>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</si>
  <si>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</si>
  <si>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</si>
  <si>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</si>
  <si>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</si>
  <si>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</si>
  <si>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</si>
  <si>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</si>
  <si>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</si>
  <si>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</si>
  <si>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</si>
  <si>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</si>
  <si>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</si>
  <si>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</si>
  <si>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</si>
  <si>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</si>
  <si>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</si>
  <si>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</si>
  <si>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</si>
  <si>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</si>
  <si>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</si>
  <si>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</si>
  <si>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</si>
  <si>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</si>
  <si>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</si>
  <si>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</si>
  <si>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</si>
  <si>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</si>
  <si>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</si>
  <si>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</si>
  <si>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</si>
  <si>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</si>
  <si>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</si>
  <si>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</si>
  <si>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</si>
  <si>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</si>
  <si>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</si>
  <si>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</si>
  <si>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</si>
  <si>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</si>
  <si>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</si>
  <si>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</si>
  <si>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</si>
  <si>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</si>
  <si>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</si>
  <si>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</si>
  <si>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</si>
  <si>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</si>
  <si>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</si>
  <si>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</si>
  <si>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</si>
  <si>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</si>
  <si>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</si>
  <si>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</si>
  <si>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</si>
  <si>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</si>
  <si>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</si>
  <si>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</si>
  <si>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</si>
  <si>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</si>
  <si>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</si>
  <si>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</si>
  <si>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</si>
  <si>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</si>
  <si>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</si>
  <si>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</si>
  <si>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</si>
  <si>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</si>
  <si>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</si>
  <si>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</si>
  <si>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</si>
  <si>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</si>
  <si>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</si>
  <si>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</si>
  <si>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</si>
  <si>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</si>
  <si>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</si>
  <si>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</si>
  <si>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</si>
  <si>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</si>
  <si>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</si>
  <si>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</si>
  <si>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</si>
  <si>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</si>
  <si>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</si>
  <si>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</si>
  <si>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</si>
  <si>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</si>
  <si>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</si>
  <si>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</si>
  <si>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</si>
  <si>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</si>
  <si>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</si>
  <si>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</si>
  <si>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</si>
  <si>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</si>
  <si>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</si>
  <si>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</si>
  <si>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</si>
  <si>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</si>
  <si>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</si>
  <si>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</si>
  <si>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</si>
  <si>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</si>
  <si>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</si>
  <si>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</si>
  <si>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</si>
  <si>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</si>
  <si>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</si>
  <si>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</si>
  <si>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</si>
  <si>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</si>
  <si>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</si>
  <si>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</si>
  <si>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</si>
  <si>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</si>
  <si>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</si>
  <si>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</si>
  <si>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</si>
  <si>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</si>
  <si>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</si>
  <si>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</si>
  <si>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</si>
  <si>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</si>
  <si>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</si>
  <si>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</si>
  <si>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</si>
  <si>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</si>
  <si>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</si>
  <si>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</si>
  <si>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</si>
  <si>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</si>
  <si>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</si>
  <si>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</si>
  <si>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</si>
  <si>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</si>
  <si>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</si>
  <si>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</si>
  <si>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</si>
  <si>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</si>
  <si>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</si>
  <si>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</si>
  <si>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</si>
  <si>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</si>
  <si>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</si>
  <si>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</si>
  <si>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</si>
  <si>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</si>
  <si>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</si>
  <si>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</si>
  <si>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</si>
  <si>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</si>
  <si>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</si>
  <si>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</si>
  <si>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</si>
  <si>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</si>
  <si>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</si>
  <si>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</si>
  <si>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</si>
  <si>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</si>
  <si>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</si>
  <si>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</si>
  <si>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</si>
  <si>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</si>
  <si>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</si>
  <si>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</si>
  <si>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</si>
  <si>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</si>
  <si>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</si>
  <si>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</si>
  <si>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</si>
  <si>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</si>
  <si>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</si>
  <si>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</si>
  <si>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</si>
  <si>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</si>
  <si>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</si>
  <si>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</si>
  <si>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</si>
  <si>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</si>
  <si>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</si>
  <si>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</si>
  <si>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</si>
  <si>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</si>
  <si>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</si>
  <si>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</si>
  <si>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</si>
  <si>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</si>
  <si>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</si>
  <si>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</si>
  <si>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</si>
  <si>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</si>
  <si>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</si>
  <si>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</si>
  <si>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</si>
  <si>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</si>
  <si>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</si>
  <si>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</si>
  <si>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</si>
  <si>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</si>
  <si>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</si>
  <si>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</si>
  <si>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</si>
  <si>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</si>
  <si>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</si>
  <si>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</si>
  <si>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</si>
  <si>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</si>
  <si>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</si>
  <si>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</si>
  <si>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</si>
  <si>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</si>
  <si>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</si>
  <si>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</si>
  <si>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</si>
  <si>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</si>
  <si>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</si>
  <si>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</si>
  <si>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</si>
  <si>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</si>
  <si>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</si>
  <si>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</si>
  <si>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</si>
  <si>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</si>
  <si>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</si>
  <si>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</si>
  <si>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</si>
  <si>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</si>
  <si>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</si>
  <si>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</si>
  <si>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</si>
  <si>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</si>
  <si>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</si>
  <si>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</si>
  <si>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</si>
  <si>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</si>
  <si>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</si>
  <si>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</si>
  <si>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</si>
  <si>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</si>
  <si>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</si>
  <si>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</si>
  <si>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</si>
  <si>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</si>
  <si>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</si>
  <si>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</si>
  <si>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</si>
  <si>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</si>
  <si>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</si>
  <si>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</si>
  <si>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</si>
  <si>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</si>
  <si>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</si>
  <si>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</si>
  <si>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</si>
  <si>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</si>
  <si>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</si>
  <si>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</si>
  <si>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</si>
  <si>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</si>
  <si>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</si>
  <si>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</si>
  <si>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</si>
  <si>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</si>
  <si>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</si>
  <si>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</si>
  <si>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</si>
  <si>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</si>
  <si>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</si>
  <si>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</si>
  <si>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</si>
  <si>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</si>
  <si>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</si>
  <si>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</si>
  <si>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</si>
  <si>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</si>
  <si>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</si>
  <si>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</si>
  <si>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</si>
  <si>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</si>
  <si>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</si>
  <si>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</si>
  <si>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</si>
  <si>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</si>
  <si>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</si>
  <si>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</si>
  <si>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</si>
  <si>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</si>
  <si>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</si>
  <si>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</si>
  <si>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</si>
  <si>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</si>
  <si>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</si>
  <si>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</si>
  <si>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</si>
  <si>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</si>
  <si>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</si>
  <si>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</si>
  <si>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</si>
  <si>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</si>
  <si>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</si>
  <si>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</si>
  <si>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</si>
  <si>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</si>
  <si>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</si>
  <si>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</si>
  <si>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</si>
  <si>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</si>
  <si>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</si>
  <si>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</si>
  <si>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</si>
  <si>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</si>
  <si>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</si>
  <si>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</si>
  <si>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</si>
  <si>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</si>
  <si>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</si>
  <si>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</si>
  <si>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</si>
  <si>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</si>
  <si>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</si>
  <si>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</si>
  <si>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</si>
  <si>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</si>
  <si>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</si>
  <si>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</si>
  <si>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</si>
  <si>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</si>
  <si>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</si>
  <si>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</si>
  <si>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</si>
  <si>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</si>
  <si>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</si>
  <si>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</si>
  <si>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</si>
  <si>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</si>
  <si>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</si>
  <si>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</si>
  <si>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</si>
  <si>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</si>
  <si>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</si>
  <si>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</si>
  <si>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</si>
  <si>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</si>
  <si>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</si>
  <si>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</si>
  <si>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</si>
  <si>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</si>
  <si>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</si>
  <si>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</si>
  <si>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</si>
  <si>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</si>
  <si>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</si>
  <si>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</si>
  <si>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</si>
  <si>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</si>
  <si>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</si>
  <si>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</si>
  <si>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</si>
  <si>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</si>
  <si>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</si>
  <si>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</si>
  <si>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</si>
  <si>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</si>
  <si>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</si>
  <si>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</si>
  <si>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</si>
  <si>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</si>
  <si>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</si>
  <si>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</si>
  <si>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</si>
  <si>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</si>
  <si>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</si>
  <si>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</si>
  <si>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</si>
  <si>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</si>
  <si>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</si>
  <si>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</si>
  <si>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</si>
  <si>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</si>
  <si>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</si>
  <si>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</si>
  <si>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</si>
  <si>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</si>
  <si>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</si>
  <si>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</si>
  <si>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</si>
  <si>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</si>
  <si>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</si>
  <si>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</si>
  <si>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</si>
  <si>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</si>
  <si>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</si>
  <si>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</si>
  <si>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</si>
  <si>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</si>
  <si>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</si>
  <si>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</si>
  <si>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</si>
  <si>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</si>
  <si>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</si>
  <si>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</si>
  <si>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</si>
  <si>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</si>
  <si>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</si>
  <si>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</si>
  <si>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</si>
  <si>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</si>
  <si>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</si>
  <si>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</si>
  <si>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</si>
  <si>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</si>
  <si>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</si>
  <si>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</si>
  <si>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</si>
  <si>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</si>
  <si>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</si>
  <si>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</si>
  <si>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</si>
  <si>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</si>
  <si>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</si>
  <si>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</si>
  <si>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</si>
  <si>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</si>
  <si>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</si>
  <si>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</si>
  <si>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</si>
  <si>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</si>
  <si>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</si>
  <si>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</si>
  <si>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</si>
  <si>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</si>
  <si>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</si>
  <si>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</si>
  <si>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</si>
  <si>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</si>
  <si>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</si>
  <si>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</si>
  <si>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</si>
  <si>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</si>
  <si>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</si>
  <si>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</si>
  <si>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</si>
  <si>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</si>
  <si>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</si>
  <si>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</si>
  <si>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</si>
  <si>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</si>
  <si>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</si>
  <si>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</si>
  <si>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</si>
  <si>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</si>
  <si>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</si>
  <si>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</si>
  <si>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</si>
  <si>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</si>
  <si>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</si>
  <si>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</si>
  <si>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</si>
  <si>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</si>
  <si>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</si>
  <si>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</si>
  <si>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</si>
  <si>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</si>
  <si>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</si>
  <si>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</si>
  <si>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</si>
  <si>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</si>
  <si>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</si>
  <si>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</si>
  <si>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</si>
  <si>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</si>
  <si>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</si>
  <si>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</si>
  <si>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</si>
  <si>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</si>
  <si>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</si>
  <si>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</si>
  <si>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</si>
  <si>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</si>
  <si>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</si>
  <si>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</si>
  <si>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</si>
  <si>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</si>
  <si>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</si>
  <si>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</si>
  <si>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</si>
  <si>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</si>
  <si>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</si>
  <si>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</si>
  <si>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</si>
  <si>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</si>
  <si>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</si>
  <si>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</si>
  <si>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</si>
  <si>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</si>
  <si>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</si>
  <si>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</si>
  <si>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</si>
  <si>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</si>
  <si>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</si>
  <si>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</si>
  <si>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</si>
  <si>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</si>
  <si>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</si>
  <si>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</si>
  <si>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</si>
  <si>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</si>
  <si>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</si>
  <si>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</si>
  <si>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</si>
  <si>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</si>
  <si>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</si>
  <si>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</si>
  <si>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</si>
  <si>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</si>
  <si>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</si>
  <si>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</si>
  <si>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</si>
  <si>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</si>
  <si>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</si>
  <si>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</si>
  <si>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</si>
  <si>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</si>
  <si>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</si>
  <si>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</si>
  <si>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</si>
  <si>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</si>
  <si>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</si>
  <si>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</si>
  <si>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</si>
  <si>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</si>
  <si>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</si>
  <si>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</si>
  <si>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</si>
  <si>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</si>
  <si>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</si>
  <si>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</si>
  <si>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</si>
  <si>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</si>
  <si>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</si>
  <si>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</si>
  <si>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</si>
  <si>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</si>
  <si>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</si>
  <si>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</si>
  <si>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</si>
  <si>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</si>
  <si>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</si>
  <si>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</si>
  <si>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</si>
  <si>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</si>
  <si>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</si>
  <si>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</si>
  <si>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</si>
  <si>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</si>
  <si>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</si>
  <si>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</si>
  <si>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</si>
  <si>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</si>
  <si>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</si>
  <si>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</si>
  <si>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</si>
  <si>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</si>
  <si>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</si>
  <si>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</si>
  <si>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</si>
  <si>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</si>
  <si>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</si>
  <si>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</si>
  <si>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</si>
  <si>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</si>
  <si>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</si>
  <si>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</si>
  <si>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</si>
  <si>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</si>
  <si>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</si>
  <si>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</si>
  <si>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</si>
  <si>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</si>
  <si>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</si>
  <si>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</si>
  <si>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</si>
  <si>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</si>
  <si>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</si>
  <si>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</si>
  <si>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</si>
  <si>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</si>
  <si>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</si>
  <si>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</si>
  <si>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</si>
  <si>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</si>
  <si>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</si>
  <si>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</si>
  <si>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</si>
  <si>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</si>
  <si>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</si>
  <si>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</si>
  <si>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</si>
  <si>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</si>
  <si>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</si>
  <si>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</si>
  <si>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</si>
  <si>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</si>
  <si>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</si>
  <si>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</si>
  <si>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</si>
  <si>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</si>
  <si>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</si>
  <si>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</si>
  <si>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</si>
  <si>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</si>
  <si>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</si>
  <si>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</si>
  <si>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</si>
  <si>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</si>
  <si>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</si>
  <si>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</si>
  <si>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</si>
  <si>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</si>
  <si>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</si>
  <si>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</si>
  <si>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</si>
  <si>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</si>
  <si>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</si>
  <si>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</si>
  <si>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</si>
  <si>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</si>
  <si>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</si>
  <si>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</si>
  <si>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</si>
  <si>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</si>
  <si>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</si>
  <si>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</si>
  <si>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</si>
  <si>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</si>
  <si>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</si>
  <si>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</si>
  <si>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</si>
  <si>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</si>
  <si>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</si>
  <si>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</si>
  <si>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</si>
  <si>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</si>
  <si>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</si>
  <si>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</si>
  <si>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</si>
  <si>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</si>
  <si>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</si>
  <si>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</si>
  <si>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</si>
  <si>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</si>
  <si>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</si>
  <si>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</si>
  <si>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</si>
  <si>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</si>
  <si>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</si>
  <si>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</si>
  <si>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</si>
  <si>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</si>
  <si>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</si>
  <si>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</si>
  <si>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</si>
  <si>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</si>
  <si>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</si>
  <si>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</si>
  <si>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</si>
  <si>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</si>
  <si>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</si>
  <si>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</si>
  <si>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</si>
  <si>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</si>
  <si>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</si>
  <si>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</si>
  <si>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</si>
  <si>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</si>
  <si>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</si>
  <si>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</si>
  <si>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</si>
  <si>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</si>
  <si>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</si>
  <si>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</si>
  <si>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</si>
  <si>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</si>
  <si>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</si>
  <si>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</si>
  <si>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</si>
  <si>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</si>
  <si>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</si>
  <si>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</si>
  <si>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</si>
  <si>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</si>
  <si>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</si>
  <si>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</si>
  <si>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</si>
  <si>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</si>
  <si>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</si>
  <si>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</si>
  <si>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</si>
  <si>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</si>
  <si>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</si>
  <si>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</si>
  <si>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</si>
  <si>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</si>
  <si>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</si>
  <si>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</si>
  <si>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</si>
  <si>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</si>
  <si>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</si>
  <si>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</si>
  <si>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</si>
  <si>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</si>
  <si>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</si>
  <si>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</si>
  <si>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</si>
  <si>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</si>
  <si>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</si>
  <si>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</si>
  <si>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</si>
  <si>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</si>
  <si>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</si>
  <si>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</si>
  <si>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</si>
  <si>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</si>
  <si>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</si>
  <si>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</si>
  <si>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</si>
  <si>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</si>
  <si>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</si>
  <si>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</si>
  <si>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</si>
  <si>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</si>
  <si>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</si>
  <si>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</si>
  <si>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</si>
  <si>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</si>
  <si>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</si>
  <si>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</si>
  <si>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</si>
  <si>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</si>
  <si>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</si>
  <si>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</si>
  <si>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</si>
  <si>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</si>
  <si>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</si>
  <si>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</si>
  <si>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</si>
  <si>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</si>
  <si>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</si>
  <si>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</si>
  <si>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</si>
  <si>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</si>
  <si>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</si>
  <si>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</si>
  <si>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</si>
  <si>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</si>
  <si>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</si>
  <si>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</si>
  <si>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</si>
  <si>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</si>
  <si>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</si>
  <si>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</si>
  <si>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</si>
  <si>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</si>
  <si>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</si>
  <si>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</si>
  <si>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</si>
  <si>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</si>
  <si>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</si>
  <si>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</si>
  <si>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</si>
  <si>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</si>
  <si>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</si>
  <si>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</si>
  <si>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</si>
  <si>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</si>
  <si>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</si>
  <si>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</si>
  <si>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</si>
  <si>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</si>
  <si>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</si>
  <si>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</si>
  <si>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</si>
  <si>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</si>
  <si>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</si>
  <si>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</si>
  <si>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</si>
  <si>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</si>
  <si>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</si>
  <si>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</si>
  <si>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</si>
  <si>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</si>
  <si>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</si>
  <si>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</si>
  <si>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</si>
  <si>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</si>
  <si>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</si>
  <si>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</si>
  <si>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</si>
  <si>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</si>
  <si>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</si>
  <si>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</si>
  <si>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</si>
  <si>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</si>
  <si>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</si>
  <si>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</si>
  <si>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</si>
  <si>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</si>
  <si>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</si>
  <si>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</si>
  <si>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</si>
  <si>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</si>
  <si>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</si>
  <si>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</si>
  <si>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</si>
  <si>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</si>
  <si>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</si>
  <si>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</si>
  <si>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</si>
  <si>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</si>
  <si>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</si>
  <si>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</si>
  <si>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</si>
  <si>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</si>
  <si>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</si>
  <si>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</si>
  <si>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</si>
  <si>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</si>
  <si>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</si>
  <si>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</si>
  <si>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</si>
  <si>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</si>
  <si>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</si>
  <si>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</si>
  <si>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</si>
  <si>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</si>
  <si>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</si>
  <si>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</si>
  <si>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</si>
  <si>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</si>
  <si>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</si>
  <si>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</si>
  <si>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</si>
  <si>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</si>
  <si>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</si>
  <si>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</si>
  <si>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</si>
  <si>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</si>
  <si>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</si>
  <si>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</si>
  <si>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</si>
  <si>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</si>
  <si>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</si>
  <si>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</si>
  <si>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</si>
  <si>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</si>
  <si>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</si>
  <si>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</si>
  <si>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</si>
  <si>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</si>
  <si>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</si>
  <si>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</si>
  <si>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</si>
  <si>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</si>
  <si>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</si>
  <si>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</si>
  <si>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</si>
  <si>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</si>
  <si>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</si>
  <si>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</si>
  <si>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</si>
  <si>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</si>
  <si>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</si>
  <si>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</si>
  <si>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</si>
  <si>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</si>
  <si>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</si>
  <si>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</si>
  <si>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</si>
  <si>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</si>
  <si>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</si>
  <si>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</si>
  <si>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</si>
  <si>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</si>
  <si>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</si>
  <si>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</si>
  <si>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</si>
  <si>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</si>
  <si>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</si>
  <si>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</si>
  <si>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</si>
  <si>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</si>
  <si>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</si>
  <si>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</si>
  <si>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</si>
  <si>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</si>
  <si>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</si>
  <si>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</si>
  <si>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</si>
  <si>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</si>
  <si>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</si>
  <si>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</si>
  <si>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</si>
  <si>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</si>
  <si>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</si>
  <si>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</si>
  <si>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</si>
  <si>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</si>
  <si>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</si>
  <si>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</si>
  <si>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</si>
  <si>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</si>
  <si>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</si>
  <si>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</si>
  <si>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</si>
  <si>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</si>
  <si>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</si>
  <si>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</si>
  <si>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</si>
  <si>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</si>
  <si>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</si>
  <si>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</si>
  <si>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</si>
  <si>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</si>
  <si>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</si>
  <si>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</si>
  <si>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</si>
  <si>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</si>
  <si>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</si>
  <si>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</si>
  <si>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</si>
  <si>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</si>
  <si>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</si>
  <si>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</si>
  <si>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</si>
  <si>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</si>
  <si>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</si>
  <si>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</si>
  <si>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</si>
  <si>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</si>
  <si>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</si>
  <si>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</si>
  <si>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</si>
  <si>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</si>
  <si>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</si>
  <si>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</si>
  <si>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</si>
  <si>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</si>
  <si>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</si>
  <si>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</si>
  <si>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</si>
  <si>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</si>
  <si>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</si>
  <si>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</si>
  <si>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</si>
  <si>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</si>
  <si>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</si>
  <si>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</si>
  <si>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</si>
  <si>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</si>
  <si>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</si>
  <si>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</si>
  <si>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</si>
  <si>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</si>
  <si>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</si>
  <si>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</si>
  <si>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</si>
  <si>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</si>
  <si>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</si>
  <si>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</si>
  <si>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</si>
  <si>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</si>
  <si>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</si>
  <si>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</si>
  <si>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</si>
  <si>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</si>
  <si>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</si>
  <si>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</si>
  <si>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</si>
  <si>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</si>
  <si>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</si>
  <si>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</si>
  <si>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</si>
  <si>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</si>
  <si>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</si>
  <si>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</si>
  <si>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</si>
  <si>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</si>
  <si>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</si>
  <si>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</si>
  <si>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</si>
  <si>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</si>
  <si>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</si>
  <si>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</si>
  <si>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</si>
  <si>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</si>
  <si>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</si>
  <si>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</si>
  <si>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</si>
  <si>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</si>
  <si>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</si>
  <si>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</si>
  <si>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</si>
  <si>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</si>
  <si>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</si>
  <si>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</si>
  <si>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</si>
  <si>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</si>
  <si>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</si>
  <si>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</si>
  <si>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</si>
  <si>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</si>
  <si>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</si>
  <si>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</si>
  <si>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</si>
  <si>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</si>
  <si>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</si>
  <si>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</si>
  <si>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</si>
  <si>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</si>
  <si>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</si>
  <si>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</si>
  <si>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</si>
  <si>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</si>
  <si>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</si>
  <si>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</si>
  <si>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</si>
  <si>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</si>
  <si>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</si>
  <si>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</si>
  <si>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</si>
  <si>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</si>
  <si>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</si>
  <si>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</si>
  <si>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</si>
  <si>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</si>
  <si>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</si>
  <si>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</si>
  <si>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</si>
  <si>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</si>
  <si>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</si>
  <si>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</si>
  <si>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</si>
  <si>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</si>
  <si>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</si>
  <si>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</si>
  <si>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</si>
  <si>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</si>
  <si>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</si>
  <si>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</si>
  <si>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</si>
  <si>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</si>
  <si>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</si>
  <si>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</si>
  <si>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</si>
  <si>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</si>
  <si>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</si>
  <si>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</si>
  <si>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</si>
  <si>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</si>
  <si>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</si>
  <si>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</si>
  <si>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</si>
  <si>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</si>
  <si>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</si>
  <si>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</si>
  <si>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</si>
  <si>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</si>
  <si>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</si>
  <si>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</si>
  <si>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</si>
  <si>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</si>
  <si>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</si>
  <si>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</si>
  <si>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</si>
  <si>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</si>
  <si>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</si>
  <si>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</si>
  <si>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</si>
  <si>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</si>
  <si>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</si>
  <si>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</si>
  <si>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</si>
  <si>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</si>
  <si>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</si>
  <si>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</si>
  <si>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</si>
  <si>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</si>
  <si>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</si>
  <si>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</si>
  <si>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</si>
  <si>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</si>
  <si>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</si>
  <si>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</si>
  <si>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</si>
  <si>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</si>
  <si>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</si>
  <si>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</si>
  <si>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</si>
  <si>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</si>
  <si>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</si>
  <si>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</si>
  <si>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</si>
  <si>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</si>
  <si>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</si>
  <si>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</si>
  <si>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</si>
  <si>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</si>
  <si>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</si>
  <si>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</si>
  <si>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</si>
  <si>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</si>
  <si>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</si>
  <si>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</si>
  <si>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</si>
  <si>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</si>
  <si>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</si>
  <si>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</si>
  <si>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</si>
  <si>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</si>
  <si>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</si>
  <si>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</si>
  <si>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</si>
  <si>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</si>
  <si>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</si>
  <si>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</si>
  <si>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</si>
  <si>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</si>
  <si>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</si>
  <si>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</si>
  <si>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</si>
  <si>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</si>
  <si>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</si>
  <si>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</si>
  <si>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</si>
  <si>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</si>
  <si>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</si>
  <si>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</si>
  <si>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</si>
  <si>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</si>
  <si>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</si>
  <si>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</si>
  <si>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</si>
  <si>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</si>
  <si>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</si>
  <si>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</si>
  <si>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</si>
  <si>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</si>
  <si>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</si>
  <si>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</si>
  <si>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</si>
  <si>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</si>
  <si>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</si>
  <si>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</si>
  <si>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</si>
  <si>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</si>
  <si>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</si>
  <si>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</si>
  <si>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</si>
  <si>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</si>
  <si>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</si>
  <si>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</si>
  <si>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</si>
  <si>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</si>
  <si>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</si>
  <si>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</si>
  <si>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</si>
  <si>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</si>
  <si>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</si>
  <si>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</si>
  <si>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</si>
  <si>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</si>
  <si>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</si>
  <si>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</si>
  <si>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</si>
  <si>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</si>
  <si>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</si>
  <si>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</si>
  <si>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</si>
  <si>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</si>
  <si>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</si>
  <si>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</si>
  <si>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</si>
  <si>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</si>
  <si>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</si>
  <si>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</si>
  <si>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</si>
  <si>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</si>
  <si>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</si>
  <si>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</si>
  <si>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</si>
  <si>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</si>
  <si>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</si>
  <si>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</si>
  <si>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</si>
  <si>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</si>
  <si>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</si>
  <si>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</si>
  <si>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</si>
  <si>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</si>
  <si>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</si>
  <si>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</si>
  <si>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</si>
  <si>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</si>
  <si>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</si>
  <si>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</si>
  <si>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</si>
  <si>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</si>
  <si>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</si>
  <si>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</si>
  <si>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</si>
  <si>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</si>
  <si>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</si>
  <si>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</si>
  <si>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</si>
  <si>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</si>
  <si>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</si>
  <si>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</si>
  <si>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</si>
  <si>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</si>
  <si>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</si>
  <si>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</si>
  <si>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</si>
  <si>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</si>
  <si>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</si>
  <si>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</si>
  <si>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</si>
  <si>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</si>
  <si>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</si>
  <si>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</si>
  <si>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</si>
  <si>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</si>
  <si>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</si>
  <si>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</si>
  <si>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</si>
  <si>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</si>
  <si>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</si>
  <si>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</si>
  <si>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</si>
  <si>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</si>
  <si>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</si>
  <si>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</si>
  <si>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</si>
  <si>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</si>
  <si>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</si>
  <si>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</si>
  <si>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</si>
  <si>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</si>
  <si>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</si>
  <si>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</si>
  <si>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</si>
  <si>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</si>
  <si>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</si>
  <si>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</si>
  <si>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</si>
  <si>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</si>
  <si>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</si>
  <si>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</si>
  <si>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</si>
  <si>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</si>
  <si>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</si>
  <si>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</si>
  <si>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</si>
  <si>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</si>
  <si>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</si>
  <si>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</si>
  <si>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</si>
  <si>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</si>
  <si>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</si>
  <si>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</si>
  <si>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</si>
  <si>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</si>
  <si>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</si>
  <si>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</si>
  <si>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</si>
  <si>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</si>
  <si>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</si>
  <si>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</si>
  <si>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</si>
  <si>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</si>
  <si>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</si>
  <si>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</si>
  <si>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</si>
  <si>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</si>
  <si>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</si>
  <si>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</si>
  <si>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</si>
  <si>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</si>
  <si>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</si>
  <si>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</si>
  <si>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</si>
  <si>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</si>
  <si>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</si>
  <si>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</si>
  <si>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</si>
  <si>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</si>
  <si>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</si>
  <si>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</si>
  <si>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</si>
  <si>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</si>
  <si>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</si>
  <si>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</si>
  <si>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</si>
  <si>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</si>
  <si>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</si>
  <si>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</si>
  <si>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</si>
  <si>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</si>
  <si>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</si>
  <si>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</si>
  <si>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</si>
  <si>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</si>
  <si>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</si>
  <si>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</si>
  <si>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</si>
  <si>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</si>
  <si>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</si>
  <si>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</si>
  <si>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</si>
  <si>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</si>
  <si>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</si>
  <si>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</si>
  <si>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</si>
  <si>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</si>
  <si>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</si>
  <si>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</si>
  <si>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</si>
  <si>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</si>
  <si>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</si>
  <si>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</si>
  <si>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</si>
  <si>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</si>
  <si>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</si>
  <si>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</si>
  <si>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</si>
  <si>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</si>
  <si>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</si>
  <si>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</si>
  <si>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</si>
  <si>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</si>
  <si>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</si>
  <si>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</si>
  <si>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</si>
  <si>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</si>
  <si>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</si>
  <si>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</si>
  <si>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</si>
  <si>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</si>
  <si>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</si>
  <si>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</si>
  <si>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</si>
  <si>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</si>
  <si>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</si>
  <si>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</si>
  <si>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</si>
  <si>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</si>
  <si>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</si>
  <si>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</si>
  <si>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</si>
  <si>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</si>
  <si>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</si>
  <si>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</si>
  <si>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</si>
  <si>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</si>
  <si>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</si>
  <si>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</si>
  <si>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</si>
  <si>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</si>
  <si>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</si>
  <si>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</si>
  <si>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</si>
  <si>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</si>
  <si>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</si>
  <si>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</si>
  <si>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</si>
  <si>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</si>
  <si>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</si>
  <si>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</si>
  <si>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</si>
  <si>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</si>
  <si>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</si>
  <si>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</si>
  <si>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</si>
  <si>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</si>
  <si>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</si>
  <si>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</si>
  <si>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</si>
  <si>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</si>
  <si>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</si>
  <si>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</si>
  <si>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</si>
  <si>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</si>
  <si>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</si>
  <si>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</si>
  <si>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</si>
  <si>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</si>
  <si>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</si>
  <si>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</si>
  <si>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</si>
  <si>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</si>
  <si>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</si>
  <si>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</si>
  <si>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</si>
  <si>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</si>
  <si>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</si>
  <si>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</si>
  <si>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</si>
  <si>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</si>
  <si>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</si>
  <si>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</si>
  <si>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</si>
  <si>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</si>
  <si>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</si>
  <si>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</si>
  <si>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</si>
  <si>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</si>
  <si>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</si>
  <si>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</si>
  <si>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</si>
  <si>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</si>
  <si>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</si>
  <si>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</si>
  <si>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</si>
  <si>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</si>
  <si>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</si>
  <si>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</si>
  <si>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</si>
  <si>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</si>
  <si>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</si>
  <si>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</si>
  <si>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</si>
  <si>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</si>
  <si>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</si>
  <si>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</si>
  <si>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</si>
  <si>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</si>
  <si>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</si>
  <si>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</si>
  <si>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</si>
  <si>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</si>
  <si>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</si>
  <si>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</si>
  <si>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</si>
  <si>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</si>
  <si>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</si>
  <si>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</si>
  <si>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</si>
  <si>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</si>
  <si>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</si>
  <si>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</si>
  <si>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</si>
  <si>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</si>
  <si>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</si>
  <si>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</si>
  <si>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</si>
  <si>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</si>
  <si>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</si>
  <si>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</si>
  <si>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</si>
  <si>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</si>
  <si>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</si>
  <si>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</si>
  <si>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</si>
  <si>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</si>
  <si>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</si>
  <si>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</si>
  <si>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</si>
  <si>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</si>
  <si>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</si>
  <si>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</si>
  <si>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</si>
  <si>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</si>
  <si>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</si>
  <si>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</si>
  <si>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</si>
  <si>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</si>
  <si>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</si>
  <si>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</si>
  <si>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</si>
  <si>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</si>
  <si>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</si>
  <si>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</si>
  <si>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</si>
  <si>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</si>
  <si>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</si>
  <si>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</si>
  <si>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</si>
  <si>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</si>
  <si>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</si>
  <si>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</si>
  <si>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</si>
  <si>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</si>
  <si>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</si>
  <si>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</si>
  <si>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</si>
  <si>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</si>
  <si>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</si>
  <si>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</si>
  <si>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</si>
  <si>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</si>
  <si>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</si>
  <si>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</si>
  <si>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</si>
  <si>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</si>
  <si>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</si>
  <si>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</si>
  <si>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</si>
  <si>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</si>
  <si>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</si>
  <si>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</si>
  <si>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</si>
  <si>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</si>
  <si>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</si>
  <si>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</si>
  <si>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</si>
  <si>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</si>
  <si>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</si>
  <si>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</si>
  <si>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</si>
  <si>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</si>
  <si>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</si>
  <si>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</si>
  <si>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</si>
  <si>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</si>
  <si>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</si>
  <si>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</si>
  <si>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</si>
  <si>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</si>
  <si>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</si>
  <si>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</si>
  <si>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</si>
  <si>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</si>
  <si>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</si>
  <si>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</si>
  <si>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</si>
  <si>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</si>
  <si>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</si>
  <si>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</si>
  <si>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</si>
  <si>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</si>
  <si>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</si>
  <si>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</si>
  <si>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</si>
  <si>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</si>
  <si>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</si>
  <si>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</si>
  <si>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</si>
  <si>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</si>
  <si>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</si>
  <si>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</si>
  <si>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</si>
  <si>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</si>
  <si>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</si>
  <si>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</si>
  <si>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</si>
  <si>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</si>
  <si>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</si>
  <si>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</si>
  <si>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</si>
  <si>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</si>
  <si>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</si>
  <si>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</si>
  <si>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</si>
  <si>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</si>
  <si>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</si>
  <si>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</si>
  <si>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</si>
  <si>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</si>
  <si>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</si>
  <si>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</si>
  <si>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</si>
  <si>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</si>
  <si>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</si>
  <si>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</si>
  <si>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</si>
  <si>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</si>
  <si>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</si>
  <si>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</si>
  <si>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</si>
  <si>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</si>
  <si>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</si>
  <si>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</si>
  <si>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</si>
  <si>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</si>
  <si>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</si>
  <si>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</si>
  <si>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</si>
  <si>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</si>
  <si>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</si>
  <si>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</si>
  <si>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</si>
  <si>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</si>
  <si>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</si>
  <si>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</si>
  <si>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</si>
  <si>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</si>
  <si>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</si>
  <si>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</si>
  <si>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</si>
  <si>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</si>
  <si>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</si>
  <si>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</si>
  <si>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</si>
  <si>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</si>
  <si>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</si>
  <si>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</si>
  <si>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</si>
  <si>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</si>
  <si>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</si>
  <si>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</si>
  <si>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</si>
  <si>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</si>
  <si>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</si>
  <si>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</si>
  <si>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</si>
  <si>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</si>
  <si>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</si>
  <si>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</si>
  <si>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</si>
  <si>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</si>
  <si>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</si>
  <si>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</si>
  <si>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</si>
  <si>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</si>
  <si>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</si>
  <si>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</si>
  <si>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</si>
  <si>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</si>
  <si>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</si>
  <si>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</si>
  <si>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</si>
  <si>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</si>
  <si>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</si>
  <si>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</si>
  <si>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</si>
  <si>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</si>
  <si>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</si>
  <si>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</si>
  <si>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</si>
  <si>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</si>
  <si>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</si>
  <si>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</si>
  <si>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</si>
  <si>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</si>
  <si>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</si>
  <si>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</si>
  <si>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</si>
  <si>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</si>
  <si>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</si>
  <si>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</si>
  <si>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</si>
  <si>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</si>
  <si>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</si>
  <si>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</si>
  <si>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</si>
  <si>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</si>
  <si>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</si>
  <si>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</si>
  <si>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</si>
  <si>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</si>
  <si>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</si>
  <si>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</si>
  <si>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</si>
  <si>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</si>
  <si>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</si>
  <si>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</si>
  <si>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</si>
  <si>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</si>
  <si>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</si>
  <si>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</si>
  <si>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</si>
  <si>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</si>
  <si>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</si>
  <si>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</si>
  <si>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</si>
  <si>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</si>
  <si>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</si>
  <si>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</si>
  <si>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</si>
  <si>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</si>
  <si>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</si>
  <si>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</si>
  <si>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</si>
  <si>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</si>
  <si>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</si>
  <si>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</si>
  <si>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</si>
  <si>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</si>
  <si>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</si>
  <si>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</si>
  <si>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</si>
  <si>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</si>
  <si>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</si>
  <si>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</si>
  <si>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</si>
  <si>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</si>
  <si>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</si>
  <si>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</si>
  <si>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</si>
  <si>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</si>
  <si>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</si>
  <si>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</si>
  <si>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</si>
  <si>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</si>
  <si>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</si>
  <si>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</si>
  <si>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</si>
  <si>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</si>
  <si>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</si>
  <si>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</si>
  <si>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</si>
  <si>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</si>
  <si>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</si>
  <si>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</si>
  <si>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</si>
  <si>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</si>
  <si>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</si>
  <si>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</si>
  <si>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</si>
  <si>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</si>
  <si>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</si>
  <si>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</si>
  <si>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</si>
  <si>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</si>
  <si>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</si>
  <si>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</si>
  <si>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</si>
  <si>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</si>
  <si>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</si>
  <si>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</si>
  <si>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</si>
  <si>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</si>
  <si>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</si>
  <si>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</si>
  <si>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</si>
  <si>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</si>
  <si>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</si>
  <si>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</si>
  <si>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</si>
  <si>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</si>
  <si>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</si>
  <si>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</si>
  <si>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</si>
  <si>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</si>
  <si>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</si>
  <si>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</si>
  <si>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</si>
  <si>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</si>
  <si>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</si>
  <si>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</si>
  <si>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</si>
  <si>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</si>
  <si>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</si>
  <si>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</si>
  <si>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</si>
  <si>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</si>
  <si>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</si>
  <si>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</si>
  <si>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</si>
  <si>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</si>
  <si>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</si>
  <si>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</si>
  <si>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</si>
  <si>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</si>
  <si>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</si>
  <si>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</si>
  <si>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</si>
  <si>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</si>
  <si>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</si>
  <si>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</si>
  <si>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</si>
  <si>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</si>
  <si>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</si>
  <si>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</si>
  <si>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</si>
  <si>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</si>
  <si>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</si>
  <si>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</si>
  <si>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</si>
  <si>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</si>
  <si>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</si>
  <si>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</si>
  <si>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</si>
  <si>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</si>
  <si>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</si>
  <si>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</si>
  <si>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</si>
  <si>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</si>
  <si>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</si>
  <si>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</si>
  <si>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</si>
  <si>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</si>
  <si>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</si>
  <si>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</si>
  <si>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</si>
  <si>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</si>
  <si>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</si>
  <si>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</si>
  <si>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</si>
  <si>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</si>
  <si>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</si>
  <si>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</si>
  <si>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</si>
  <si>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</si>
  <si>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</si>
  <si>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</si>
  <si>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</si>
  <si>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</si>
  <si>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</si>
  <si>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</si>
  <si>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</si>
  <si>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</si>
  <si>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</si>
  <si>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</si>
  <si>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</si>
  <si>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</si>
  <si>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</si>
  <si>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</si>
  <si>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</si>
  <si>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</si>
  <si>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</si>
  <si>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</si>
  <si>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</si>
  <si>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</si>
  <si>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</si>
  <si>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</si>
  <si>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</si>
  <si>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</si>
  <si>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</si>
  <si>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</si>
  <si>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</si>
  <si>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</si>
  <si>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</si>
  <si>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</si>
  <si>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</si>
  <si>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</si>
  <si>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</si>
  <si>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</si>
  <si>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</si>
  <si>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</si>
  <si>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</si>
  <si>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</si>
  <si>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</si>
  <si>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</si>
  <si>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</si>
  <si>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</si>
  <si>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</si>
  <si>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</si>
  <si>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</si>
  <si>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</si>
  <si>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</si>
  <si>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</si>
  <si>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</si>
  <si>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</si>
  <si>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</si>
  <si>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</si>
  <si>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</si>
  <si>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</si>
  <si>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</si>
  <si>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</si>
  <si>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</si>
  <si>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</si>
  <si>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</si>
  <si>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</si>
  <si>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</si>
  <si>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</si>
  <si>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</si>
  <si>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</si>
  <si>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</si>
  <si>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</si>
  <si>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</si>
  <si>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</si>
  <si>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</si>
  <si>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</si>
  <si>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</si>
  <si>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</si>
  <si>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</si>
  <si>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</si>
  <si>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</si>
  <si>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</si>
  <si>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</si>
  <si>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</si>
  <si>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</si>
  <si>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</si>
  <si>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</si>
  <si>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</si>
  <si>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</si>
  <si>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</si>
  <si>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</si>
  <si>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</si>
  <si>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</si>
  <si>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</si>
  <si>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</si>
  <si>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</si>
  <si>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</si>
  <si>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</si>
  <si>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</si>
  <si>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</si>
  <si>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</si>
  <si>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</si>
  <si>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</si>
  <si>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</si>
  <si>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</si>
  <si>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</si>
  <si>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</si>
  <si>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</si>
  <si>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</si>
  <si>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</si>
  <si>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</si>
  <si>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</si>
  <si>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</si>
  <si>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</si>
  <si>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</si>
  <si>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</si>
  <si>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</si>
  <si>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</si>
  <si>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</si>
  <si>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</si>
  <si>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</si>
  <si>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</si>
  <si>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</si>
  <si>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</si>
  <si>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</si>
  <si>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</si>
  <si>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</si>
  <si>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</si>
  <si>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</si>
  <si>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</si>
  <si>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</si>
  <si>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</si>
  <si>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</si>
  <si>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</si>
  <si>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</si>
  <si>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</si>
  <si>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</si>
  <si>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</si>
  <si>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</si>
  <si>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</si>
  <si>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</si>
  <si>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</si>
  <si>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</si>
  <si>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</si>
  <si>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</si>
  <si>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</si>
  <si>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</si>
  <si>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</si>
  <si>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</si>
  <si>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</si>
  <si>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</si>
  <si>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</si>
  <si>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</si>
  <si>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</si>
  <si>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</si>
  <si>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</si>
  <si>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</si>
  <si>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</si>
  <si>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</si>
  <si>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</si>
  <si>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</si>
  <si>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</si>
  <si>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</si>
  <si>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</si>
  <si>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</si>
  <si>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</si>
  <si>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</si>
  <si>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</si>
  <si>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</si>
  <si>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</si>
  <si>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</si>
  <si>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</si>
  <si>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</si>
  <si>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</si>
  <si>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</si>
  <si>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</si>
  <si>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</si>
  <si>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</si>
  <si>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</si>
  <si>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</si>
  <si>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</si>
  <si>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</si>
  <si>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</si>
  <si>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</si>
  <si>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</si>
  <si>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</si>
  <si>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</si>
  <si>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</si>
  <si>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</si>
  <si>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</si>
  <si>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</si>
  <si>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</si>
  <si>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</si>
  <si>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</si>
  <si>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</si>
  <si>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</si>
  <si>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</si>
  <si>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</si>
  <si>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</si>
  <si>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</si>
  <si>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</si>
  <si>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</si>
  <si>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</si>
  <si>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</si>
  <si>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</si>
  <si>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</si>
  <si>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</si>
  <si>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</si>
  <si>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</si>
  <si>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</si>
  <si>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</si>
  <si>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</si>
  <si>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</si>
  <si>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</si>
  <si>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</si>
  <si>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</si>
  <si>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</si>
  <si>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</si>
  <si>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</si>
  <si>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</si>
  <si>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</si>
  <si>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</si>
  <si>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</si>
  <si>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</si>
  <si>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</si>
  <si>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</si>
  <si>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</si>
  <si>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</si>
  <si>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</si>
  <si>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</si>
  <si>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</si>
  <si>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</si>
  <si>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</si>
  <si>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</si>
  <si>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</si>
  <si>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</si>
  <si>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</si>
  <si>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</si>
  <si>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</si>
  <si>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</si>
  <si>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</si>
  <si>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</si>
  <si>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</si>
  <si>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</si>
  <si>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</si>
  <si>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</si>
  <si>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</si>
  <si>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</si>
  <si>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</si>
  <si>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</si>
  <si>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</si>
  <si>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</si>
  <si>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</si>
  <si>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</si>
  <si>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</si>
  <si>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</si>
  <si>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</si>
  <si>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</si>
  <si>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</si>
  <si>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</si>
  <si>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</si>
  <si>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</si>
  <si>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</si>
  <si>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</si>
  <si>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</si>
  <si>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</si>
  <si>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</si>
  <si>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</si>
  <si>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</si>
  <si>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</si>
  <si>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</si>
  <si>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</si>
  <si>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</si>
  <si>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</si>
  <si>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</si>
  <si>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</si>
  <si>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</si>
  <si>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</si>
  <si>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</si>
  <si>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</si>
  <si>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</si>
  <si>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</si>
  <si>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</si>
  <si>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</si>
  <si>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</si>
  <si>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</si>
  <si>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</si>
  <si>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</si>
  <si>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</si>
  <si>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</si>
  <si>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</si>
  <si>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</si>
  <si>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</si>
  <si>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</si>
  <si>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</si>
  <si>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</si>
  <si>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</si>
  <si>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</si>
  <si>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</si>
  <si>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</si>
  <si>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</si>
  <si>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</si>
  <si>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</si>
  <si>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</si>
  <si>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</si>
  <si>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</si>
  <si>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</si>
  <si>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</si>
  <si>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</si>
  <si>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</si>
  <si>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</si>
  <si>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</si>
  <si>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</si>
  <si>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</si>
  <si>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</si>
  <si>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</si>
  <si>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</si>
  <si>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</si>
  <si>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</si>
  <si>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</si>
  <si>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</si>
  <si>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</si>
  <si>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</si>
  <si>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</si>
  <si>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</si>
  <si>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</si>
  <si>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</si>
  <si>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</si>
  <si>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</si>
  <si>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</si>
  <si>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</si>
  <si>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</si>
  <si>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</si>
  <si>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</si>
  <si>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</si>
  <si>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</si>
  <si>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</si>
  <si>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</si>
  <si>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</si>
  <si>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</si>
  <si>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</si>
  <si>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</si>
  <si>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</si>
  <si>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</si>
  <si>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</si>
  <si>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</si>
  <si>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</si>
  <si>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</si>
  <si>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</si>
  <si>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</si>
  <si>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</si>
  <si>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</si>
  <si>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</si>
  <si>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</si>
  <si>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</si>
  <si>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</si>
  <si>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</si>
  <si>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</si>
  <si>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</si>
  <si>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</si>
  <si>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</si>
  <si>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</si>
  <si>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</si>
  <si>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</si>
  <si>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</si>
  <si>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</si>
  <si>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</si>
  <si>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</si>
  <si>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</si>
  <si>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</si>
  <si>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</si>
  <si>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</si>
  <si>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</si>
  <si>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</si>
  <si>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</si>
  <si>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</si>
  <si>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</si>
  <si>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</si>
  <si>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</si>
  <si>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</si>
  <si>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</si>
  <si>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</si>
  <si>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</si>
  <si>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</si>
  <si>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</si>
  <si>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</si>
  <si>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</si>
  <si>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</si>
  <si>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</si>
  <si>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</si>
  <si>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</si>
  <si>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</si>
  <si>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</si>
  <si>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</si>
  <si>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</si>
  <si>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</si>
  <si>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</si>
  <si>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</si>
  <si>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</si>
  <si>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</si>
  <si>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</si>
  <si>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</si>
  <si>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</si>
  <si>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</si>
  <si>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</si>
  <si>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</si>
  <si>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</si>
  <si>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</si>
  <si>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</si>
  <si>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</si>
  <si>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</si>
  <si>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</si>
  <si>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</si>
  <si>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</si>
  <si>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</si>
  <si>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</si>
  <si>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</si>
  <si>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</si>
  <si>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</si>
  <si>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</si>
  <si>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</si>
  <si>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</si>
  <si>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</si>
  <si>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</si>
  <si>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</si>
  <si>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</si>
  <si>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</si>
  <si>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</si>
  <si>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</si>
  <si>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</si>
  <si>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</si>
  <si>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</si>
  <si>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</si>
  <si>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</si>
  <si>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</si>
  <si>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</si>
  <si>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</si>
  <si>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</si>
  <si>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</si>
  <si>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</si>
  <si>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</si>
  <si>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</si>
  <si>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</si>
  <si>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</si>
  <si>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</si>
  <si>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</si>
  <si>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</si>
  <si>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</si>
  <si>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</si>
  <si>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</si>
  <si>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</si>
  <si>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</si>
  <si>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</si>
  <si>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</si>
  <si>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</si>
  <si>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</si>
  <si>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</si>
  <si>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</si>
  <si>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</si>
  <si>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</si>
  <si>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</si>
  <si>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</si>
  <si>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</si>
  <si>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</si>
  <si>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</si>
  <si>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</si>
  <si>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</si>
  <si>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</si>
  <si>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</si>
  <si>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</si>
  <si>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</si>
  <si>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</si>
  <si>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</si>
  <si>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</si>
  <si>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</si>
  <si>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</si>
  <si>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</si>
  <si>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</si>
  <si>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</si>
  <si>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</si>
  <si>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</si>
  <si>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</si>
  <si>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</si>
  <si>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</si>
  <si>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</si>
  <si>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</si>
  <si>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</si>
  <si>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</si>
  <si>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</si>
  <si>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</si>
  <si>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</si>
  <si>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</si>
  <si>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</si>
  <si>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</si>
  <si>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</si>
  <si>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</si>
  <si>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</si>
  <si>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</si>
  <si>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</si>
  <si>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</si>
  <si>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</si>
  <si>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</si>
  <si>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</si>
  <si>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</si>
  <si>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</si>
  <si>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</si>
  <si>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</si>
  <si>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</si>
  <si>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</si>
  <si>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</si>
  <si>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</si>
  <si>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</si>
  <si>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</si>
  <si>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</si>
  <si>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</si>
  <si>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</si>
  <si>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</si>
  <si>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</si>
  <si>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</si>
  <si>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</si>
  <si>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</si>
  <si>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</si>
  <si>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</si>
  <si>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</si>
  <si>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</si>
  <si>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</si>
  <si>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</si>
  <si>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</si>
  <si>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</si>
  <si>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</si>
  <si>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</si>
  <si>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</si>
  <si>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</si>
  <si>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</si>
  <si>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</si>
  <si>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</si>
  <si>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</si>
  <si>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</si>
  <si>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</si>
  <si>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</si>
  <si>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</si>
  <si>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</si>
  <si>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</si>
  <si>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</si>
  <si>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</si>
  <si>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</si>
  <si>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</si>
  <si>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</si>
  <si>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</si>
  <si>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</si>
  <si>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</si>
  <si>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</si>
  <si>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</si>
  <si>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</si>
  <si>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</si>
  <si>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</si>
  <si>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</si>
  <si>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</si>
  <si>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</si>
  <si>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</si>
  <si>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</si>
  <si>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</si>
  <si>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</si>
  <si>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</si>
  <si>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</si>
  <si>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</si>
  <si>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</si>
  <si>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</si>
  <si>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</si>
  <si>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</si>
  <si>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</si>
  <si>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</si>
  <si>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</si>
  <si>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</si>
  <si>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</si>
  <si>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</si>
  <si>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</si>
  <si>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</si>
  <si>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</si>
  <si>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</si>
  <si>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</si>
  <si>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</si>
  <si>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</si>
  <si>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</si>
  <si>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</si>
  <si>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</si>
  <si>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</si>
  <si>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</si>
  <si>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</si>
  <si>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</si>
  <si>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</si>
  <si>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</si>
  <si>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</si>
  <si>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</si>
  <si>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</si>
  <si>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</si>
  <si>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</si>
  <si>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</si>
  <si>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</si>
  <si>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</si>
  <si>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</si>
  <si>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</si>
  <si>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</si>
  <si>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</si>
  <si>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</si>
  <si>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</si>
  <si>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</si>
  <si>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</si>
  <si>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</si>
  <si>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</si>
  <si>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</si>
  <si>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</si>
  <si>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</si>
  <si>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</si>
  <si>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</si>
  <si>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</si>
  <si>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</si>
  <si>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</si>
  <si>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</si>
  <si>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</si>
  <si>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</si>
  <si>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</si>
  <si>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</si>
  <si>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</si>
  <si>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</si>
  <si>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</si>
  <si>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</si>
  <si>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</si>
  <si>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</si>
  <si>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</si>
  <si>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</si>
  <si>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</si>
  <si>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</si>
  <si>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</si>
  <si>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</si>
  <si>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</si>
  <si>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</si>
  <si>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</si>
  <si>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</si>
  <si>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</si>
  <si>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</si>
  <si>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</si>
  <si>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</si>
  <si>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</si>
  <si>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</si>
  <si>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</si>
  <si>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</si>
  <si>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</si>
  <si>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</si>
  <si>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</si>
  <si>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</si>
  <si>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</si>
  <si>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</si>
  <si>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</si>
  <si>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</si>
  <si>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</si>
  <si>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</si>
  <si>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</si>
  <si>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</si>
  <si>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</si>
  <si>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</si>
  <si>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</si>
  <si>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</si>
  <si>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</si>
  <si>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</si>
  <si>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</si>
  <si>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</si>
  <si>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</si>
  <si>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</si>
  <si>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</si>
  <si>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</si>
  <si>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</si>
  <si>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</si>
  <si>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</si>
  <si>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</si>
  <si>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</si>
  <si>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</si>
  <si>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</si>
  <si>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</si>
  <si>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</si>
  <si>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</si>
  <si>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</si>
  <si>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</si>
  <si>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</si>
  <si>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</si>
  <si>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</si>
  <si>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</si>
  <si>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</si>
  <si>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</si>
  <si>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</si>
  <si>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</si>
  <si>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</si>
  <si>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</si>
  <si>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</si>
  <si>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</si>
  <si>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</si>
  <si>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</si>
  <si>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</si>
  <si>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</si>
  <si>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</si>
  <si>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</si>
  <si>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</si>
  <si>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</si>
  <si>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</si>
  <si>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</si>
  <si>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</si>
  <si>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</si>
  <si>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</si>
  <si>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</si>
  <si>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</si>
  <si>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</si>
  <si>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</si>
  <si>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</si>
  <si>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</si>
  <si>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</si>
  <si>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</si>
  <si>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</si>
  <si>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</si>
  <si>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</si>
  <si>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</si>
  <si>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</si>
  <si>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</si>
  <si>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</si>
  <si>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</si>
  <si>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</si>
  <si>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</si>
  <si>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</si>
  <si>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</si>
  <si>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</si>
  <si>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</si>
  <si>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</si>
  <si>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</si>
  <si>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</si>
  <si>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</si>
  <si>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</si>
  <si>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</si>
  <si>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</si>
  <si>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</si>
  <si>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</si>
  <si>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</si>
  <si>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</si>
  <si>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</si>
  <si>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</si>
  <si>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</si>
  <si>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</si>
  <si>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</si>
  <si>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</si>
  <si>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</si>
  <si>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</si>
  <si>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</si>
  <si>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</si>
  <si>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</si>
  <si>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</si>
  <si>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</si>
  <si>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</si>
  <si>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</si>
  <si>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</si>
  <si>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</si>
  <si>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</si>
  <si>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</si>
  <si>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</si>
  <si>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</si>
  <si>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</si>
  <si>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</si>
  <si>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</si>
  <si>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</si>
  <si>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</si>
  <si>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</si>
  <si>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</si>
  <si>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</si>
  <si>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</si>
  <si>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</si>
  <si>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</si>
  <si>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</si>
  <si>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</si>
  <si>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</si>
  <si>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</si>
  <si>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</si>
  <si>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</si>
  <si>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</si>
  <si>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</si>
  <si>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</si>
  <si>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</si>
  <si>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</si>
  <si>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</si>
  <si>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</si>
  <si>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</si>
  <si>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</si>
  <si>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</si>
  <si>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</si>
  <si>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</si>
  <si>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</si>
  <si>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</si>
  <si>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</si>
  <si>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</si>
  <si>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</si>
  <si>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</si>
  <si>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</si>
  <si>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</si>
  <si>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</si>
  <si>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</si>
  <si>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</si>
  <si>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</si>
  <si>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</si>
  <si>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</si>
  <si>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</si>
  <si>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</si>
  <si>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</si>
  <si>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</si>
  <si>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</si>
  <si>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</si>
  <si>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</si>
  <si>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</si>
  <si>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</si>
  <si>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</si>
  <si>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</si>
  <si>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</si>
  <si>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</si>
  <si>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</si>
  <si>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</si>
  <si>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</si>
  <si>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</si>
  <si>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</si>
  <si>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</si>
  <si>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</si>
  <si>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</si>
  <si>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</si>
  <si>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</si>
  <si>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</si>
  <si>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</si>
  <si>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</si>
  <si>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</si>
  <si>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</si>
  <si>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</si>
  <si>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</si>
  <si>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</si>
  <si>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</si>
  <si>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</si>
  <si>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</si>
  <si>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</si>
  <si>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</si>
  <si>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</si>
  <si>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</si>
  <si>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</si>
  <si>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</si>
  <si>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</si>
  <si>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</si>
  <si>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</si>
  <si>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</si>
  <si>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</si>
  <si>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</si>
  <si>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</si>
  <si>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</si>
  <si>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</si>
  <si>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</si>
  <si>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</si>
  <si>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</si>
  <si>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</si>
  <si>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</si>
  <si>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</si>
  <si>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</si>
  <si>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</si>
  <si>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</si>
  <si>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</si>
  <si>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</si>
  <si>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</si>
  <si>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</si>
  <si>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</si>
  <si>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</si>
  <si>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</si>
  <si>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</si>
  <si>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</si>
  <si>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</si>
  <si>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</si>
  <si>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</si>
  <si>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</si>
  <si>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</si>
  <si>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</si>
  <si>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</si>
  <si>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</si>
  <si>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</si>
  <si>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</si>
  <si>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</si>
  <si>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</si>
  <si>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</si>
  <si>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</si>
  <si>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</si>
  <si>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</si>
  <si>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</si>
  <si>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</si>
  <si>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</si>
  <si>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</si>
  <si>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</si>
  <si>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</si>
  <si>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</si>
  <si>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</si>
  <si>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</si>
  <si>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</si>
  <si>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</si>
  <si>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</si>
  <si>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</si>
  <si>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</si>
  <si>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</si>
  <si>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</si>
  <si>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</si>
  <si>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</si>
  <si>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</si>
  <si>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</si>
  <si>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</si>
  <si>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</si>
  <si>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</si>
  <si>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</si>
  <si>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</si>
  <si>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</si>
  <si>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</si>
  <si>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</si>
  <si>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</si>
  <si>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</si>
  <si>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</si>
  <si>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</si>
  <si>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</si>
  <si>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</si>
  <si>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</si>
  <si>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</si>
  <si>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</si>
  <si>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</si>
  <si>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</si>
  <si>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</si>
  <si>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</si>
  <si>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</si>
  <si>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</si>
  <si>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</si>
  <si>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</si>
  <si>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</si>
  <si>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</si>
  <si>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</si>
  <si>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</si>
  <si>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</si>
  <si>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</si>
  <si>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</si>
  <si>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</si>
  <si>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</si>
  <si>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</si>
  <si>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</si>
  <si>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</si>
  <si>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</si>
  <si>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</si>
  <si>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</si>
  <si>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</si>
  <si>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</si>
  <si>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</si>
  <si>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</si>
  <si>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</si>
  <si>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</si>
  <si>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</si>
  <si>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</si>
  <si>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</si>
  <si>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</si>
  <si>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</si>
  <si>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</si>
  <si>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</si>
  <si>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</si>
  <si>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</si>
  <si>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</si>
  <si>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</si>
  <si>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</si>
  <si>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</si>
  <si>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</si>
  <si>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</si>
  <si>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</si>
  <si>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</si>
  <si>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</si>
  <si>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</si>
  <si>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</si>
  <si>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</si>
  <si>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</si>
  <si>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</si>
  <si>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</si>
  <si>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</si>
  <si>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</si>
  <si>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</si>
  <si>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</si>
  <si>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</si>
  <si>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</si>
  <si>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</si>
  <si>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</si>
  <si>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</si>
  <si>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</si>
  <si>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</si>
  <si>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</si>
  <si>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</si>
  <si>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</si>
  <si>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</si>
  <si>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</si>
  <si>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</si>
  <si>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</si>
  <si>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</si>
  <si>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</si>
  <si>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</si>
  <si>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</si>
  <si>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</si>
  <si>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</si>
  <si>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</si>
  <si>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</si>
  <si>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</si>
  <si>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</si>
  <si>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</si>
  <si>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</si>
  <si>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</si>
  <si>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</si>
  <si>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</si>
  <si>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</si>
  <si>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</si>
  <si>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</si>
  <si>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</si>
  <si>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</si>
  <si>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</si>
  <si>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</si>
  <si>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</si>
  <si>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</si>
  <si>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</si>
  <si>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</si>
  <si>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</si>
  <si>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</si>
  <si>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</si>
  <si>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</si>
  <si>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</si>
  <si>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</si>
  <si>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</si>
  <si>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</si>
  <si>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</si>
  <si>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</si>
  <si>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</si>
  <si>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</si>
  <si>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</si>
  <si>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</si>
  <si>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</si>
  <si>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</si>
  <si>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</si>
  <si>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</si>
  <si>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</si>
  <si>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</si>
  <si>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</si>
  <si>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</si>
  <si>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</si>
  <si>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</si>
  <si>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</si>
  <si>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</si>
  <si>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</si>
  <si>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</si>
  <si>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</si>
  <si>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</si>
  <si>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</si>
  <si>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</si>
  <si>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</si>
  <si>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</si>
  <si>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</si>
  <si>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</si>
  <si>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</si>
  <si>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</si>
  <si>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</si>
  <si>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</si>
  <si>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</si>
  <si>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</si>
  <si>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</si>
  <si>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</si>
  <si>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</si>
  <si>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</si>
  <si>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</si>
  <si>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</si>
  <si>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</si>
  <si>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</si>
  <si>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</si>
  <si>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</si>
  <si>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</si>
  <si>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</si>
  <si>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</si>
  <si>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</si>
  <si>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</si>
  <si>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</si>
  <si>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</si>
  <si>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</si>
  <si>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</si>
  <si>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</si>
  <si>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</si>
  <si>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</si>
  <si>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</si>
  <si>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</si>
  <si>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</si>
  <si>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</si>
  <si>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</si>
  <si>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</si>
  <si>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</si>
  <si>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</si>
  <si>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</si>
  <si>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</si>
  <si>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</si>
  <si>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</si>
  <si>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</si>
  <si>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</si>
  <si>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</si>
  <si>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</si>
  <si>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</si>
  <si>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</si>
  <si>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</si>
  <si>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</si>
  <si>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</si>
  <si>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</si>
  <si>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</si>
  <si>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</si>
  <si>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</si>
  <si>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</si>
  <si>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</si>
  <si>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</si>
  <si>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</si>
  <si>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</si>
  <si>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</si>
  <si>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</si>
  <si>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</si>
  <si>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</si>
  <si>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</si>
  <si>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</si>
  <si>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</si>
  <si>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</si>
  <si>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</si>
  <si>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</si>
  <si>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</si>
  <si>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</si>
  <si>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</si>
  <si>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</si>
  <si>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</si>
  <si>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</si>
  <si>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</si>
  <si>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</si>
  <si>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</si>
  <si>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</si>
  <si>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</si>
  <si>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</si>
  <si>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</si>
  <si>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</si>
  <si>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</si>
  <si>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</si>
  <si>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</si>
  <si>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</si>
  <si>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</si>
  <si>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</si>
  <si>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</si>
  <si>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</si>
  <si>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</si>
  <si>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</si>
  <si>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</si>
  <si>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</si>
  <si>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</si>
  <si>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</si>
  <si>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</si>
  <si>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</si>
  <si>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</si>
  <si>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</si>
  <si>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</si>
  <si>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</si>
  <si>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</si>
  <si>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</si>
  <si>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</si>
  <si>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</si>
  <si>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</si>
  <si>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</si>
  <si>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</si>
  <si>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</si>
  <si>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</si>
  <si>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</si>
  <si>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</si>
  <si>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</si>
  <si>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</si>
  <si>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</si>
  <si>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</si>
  <si>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</si>
  <si>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</si>
  <si>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</si>
  <si>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</si>
  <si>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</si>
  <si>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</si>
  <si>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</si>
  <si>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</si>
  <si>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</si>
  <si>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</si>
  <si>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</si>
  <si>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</si>
  <si>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</si>
  <si>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</si>
  <si>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</si>
  <si>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</si>
  <si>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</si>
  <si>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</si>
  <si>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</si>
  <si>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</si>
  <si>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</si>
  <si>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</si>
  <si>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</si>
  <si>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</si>
  <si>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</si>
  <si>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</si>
  <si>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</si>
  <si>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</si>
  <si>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</si>
  <si>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</si>
  <si>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</si>
  <si>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</si>
  <si>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</si>
  <si>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</si>
  <si>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</si>
  <si>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</si>
  <si>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</si>
  <si>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</si>
  <si>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</si>
  <si>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</si>
  <si>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</si>
  <si>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</si>
  <si>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</si>
  <si>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</si>
  <si>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</si>
  <si>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</si>
  <si>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</si>
  <si>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</si>
  <si>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</si>
  <si>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</si>
  <si>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</si>
  <si>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</si>
  <si>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</si>
  <si>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</si>
  <si>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</si>
  <si>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</si>
  <si>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</si>
  <si>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</si>
  <si>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</si>
  <si>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</si>
  <si>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</si>
  <si>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</si>
  <si>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</si>
  <si>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</si>
  <si>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</si>
  <si>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</si>
  <si>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</si>
  <si>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</si>
  <si>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</si>
  <si>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</si>
  <si>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</si>
  <si>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</si>
  <si>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</si>
  <si>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</si>
  <si>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</si>
  <si>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</si>
  <si>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</si>
  <si>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</si>
  <si>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</si>
  <si>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</si>
  <si>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</si>
  <si>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</si>
  <si>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</si>
  <si>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</si>
  <si>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</si>
  <si>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</si>
  <si>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</si>
  <si>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</si>
  <si>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</si>
  <si>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</si>
  <si>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</si>
  <si>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</si>
  <si>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</si>
  <si>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</si>
  <si>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</si>
  <si>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</si>
  <si>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</si>
  <si>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</si>
  <si>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</si>
  <si>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</si>
  <si>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</si>
  <si>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</si>
  <si>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</si>
  <si>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</si>
  <si>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</si>
  <si>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</si>
  <si>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</si>
  <si>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</si>
  <si>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</si>
  <si>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</si>
  <si>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</si>
  <si>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</si>
  <si>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</si>
  <si>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</si>
  <si>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</si>
  <si>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</si>
  <si>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</si>
  <si>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</si>
  <si>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</si>
  <si>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</si>
  <si>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</si>
  <si>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</si>
  <si>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</si>
  <si>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</si>
  <si>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</si>
  <si>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</si>
  <si>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</si>
  <si>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</si>
  <si>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</si>
  <si>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</si>
  <si>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</si>
  <si>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</si>
  <si>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</si>
  <si>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</si>
  <si>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</si>
  <si>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</si>
  <si>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</si>
  <si>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</si>
  <si>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</si>
  <si>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</si>
  <si>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</si>
  <si>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</si>
  <si>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</si>
  <si>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</si>
  <si>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</si>
  <si>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</si>
  <si>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</si>
  <si>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</si>
  <si>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</si>
  <si>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</si>
  <si>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</si>
  <si>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</si>
  <si>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</si>
  <si>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</si>
  <si>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</si>
  <si>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</si>
  <si>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</si>
  <si>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</si>
  <si>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</si>
  <si>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</si>
  <si>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</si>
  <si>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</si>
  <si>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</si>
  <si>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</si>
  <si>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</si>
  <si>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</si>
  <si>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</si>
  <si>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</si>
  <si>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</si>
  <si>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</si>
  <si>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</si>
  <si>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</si>
  <si>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</si>
  <si>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</si>
  <si>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</si>
  <si>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</si>
  <si>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</si>
  <si>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</si>
  <si>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</si>
  <si>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</si>
  <si>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</si>
  <si>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</si>
  <si>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</si>
  <si>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</si>
  <si>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</si>
  <si>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</si>
  <si>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</si>
  <si>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</si>
  <si>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</si>
  <si>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</si>
  <si>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</si>
  <si>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</si>
  <si>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</si>
  <si>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</si>
  <si>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</si>
  <si>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</si>
  <si>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</si>
  <si>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</si>
  <si>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</si>
  <si>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</si>
  <si>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</si>
  <si>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</si>
  <si>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</si>
  <si>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</si>
  <si>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</si>
  <si>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</si>
  <si>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</si>
  <si>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</si>
  <si>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</si>
  <si>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</si>
  <si>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</si>
  <si>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</si>
  <si>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</si>
  <si>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</si>
  <si>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</si>
  <si>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</si>
  <si>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</si>
  <si>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</si>
  <si>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</si>
  <si>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</si>
  <si>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</si>
  <si>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</si>
  <si>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</si>
  <si>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</si>
  <si>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</si>
  <si>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</si>
  <si>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</si>
  <si>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</si>
  <si>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</si>
  <si>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</si>
  <si>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</si>
  <si>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</si>
  <si>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</si>
  <si>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</si>
  <si>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</si>
  <si>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</si>
  <si>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</si>
  <si>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</si>
  <si>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</si>
  <si>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</si>
  <si>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</si>
  <si>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</si>
  <si>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</si>
  <si>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</si>
  <si>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</si>
  <si>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</si>
  <si>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</si>
  <si>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</si>
  <si>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</si>
  <si>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</si>
  <si>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</si>
  <si>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</si>
  <si>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</si>
  <si>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</si>
  <si>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</si>
  <si>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</si>
  <si>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</si>
  <si>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</si>
  <si>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</si>
  <si>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</si>
  <si>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</si>
  <si>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</si>
  <si>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</si>
  <si>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</si>
  <si>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</si>
  <si>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</si>
  <si>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</si>
  <si>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</si>
  <si>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</si>
  <si>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</si>
  <si>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</si>
  <si>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</si>
  <si>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</si>
  <si>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</si>
  <si>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</si>
  <si>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</si>
  <si>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</si>
  <si>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</si>
  <si>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</si>
  <si>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</si>
  <si>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</si>
  <si>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</si>
  <si>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</si>
  <si>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</si>
  <si>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</si>
  <si>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</si>
  <si>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</si>
  <si>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</si>
  <si>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</si>
  <si>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</si>
  <si>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</si>
  <si>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</si>
  <si>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</si>
  <si>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</si>
  <si>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</si>
  <si>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</si>
  <si>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</si>
  <si>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</si>
  <si>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</si>
  <si>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</si>
  <si>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</si>
  <si>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</si>
  <si>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</si>
  <si>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</si>
  <si>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</si>
  <si>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</si>
  <si>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</si>
  <si>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</si>
  <si>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</si>
  <si>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</si>
  <si>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</si>
  <si>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</si>
  <si>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</si>
  <si>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</si>
  <si>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</si>
  <si>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</si>
  <si>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</si>
  <si>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</si>
  <si>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</si>
  <si>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</si>
  <si>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</si>
  <si>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</si>
  <si>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</si>
  <si>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</si>
  <si>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</si>
  <si>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</si>
  <si>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</si>
  <si>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</si>
  <si>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</si>
  <si>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</si>
  <si>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</si>
  <si>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</si>
  <si>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</si>
  <si>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</si>
  <si>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</si>
  <si>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</si>
  <si>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</si>
  <si>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</si>
  <si>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</si>
  <si>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</si>
  <si>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</si>
  <si>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</si>
  <si>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</si>
  <si>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</si>
  <si>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</si>
  <si>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</si>
  <si>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</si>
  <si>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</si>
  <si>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</si>
  <si>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</si>
  <si>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</si>
  <si>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</si>
  <si>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</si>
  <si>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</si>
  <si>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</si>
  <si>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</si>
  <si>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</si>
  <si>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</si>
  <si>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</si>
  <si>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</si>
  <si>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</si>
  <si>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</si>
  <si>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</si>
  <si>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</si>
  <si>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</si>
  <si>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</si>
  <si>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</si>
  <si>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</si>
  <si>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</si>
  <si>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</si>
  <si>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</si>
  <si>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</si>
  <si>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</si>
  <si>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</si>
  <si>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</si>
  <si>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</si>
  <si>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</si>
  <si>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</si>
  <si>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</si>
  <si>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</si>
  <si>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</si>
  <si>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</si>
  <si>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</si>
  <si>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</si>
  <si>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</si>
  <si>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</si>
  <si>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</si>
  <si>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</si>
  <si>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</si>
  <si>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</si>
  <si>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</si>
  <si>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</si>
  <si>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</si>
  <si>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</si>
  <si>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</si>
  <si>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</si>
  <si>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</si>
  <si>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</si>
  <si>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</si>
  <si>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</si>
  <si>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</si>
  <si>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</si>
  <si>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</si>
  <si>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</si>
  <si>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</si>
  <si>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</si>
  <si>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</si>
  <si>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</si>
  <si>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</si>
  <si>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</si>
  <si>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</si>
  <si>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</si>
  <si>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</si>
  <si>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</si>
  <si>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</si>
  <si>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</si>
  <si>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</si>
  <si>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</si>
  <si>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</si>
  <si>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</si>
  <si>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</si>
  <si>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</si>
  <si>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</si>
  <si>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</si>
  <si>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</si>
  <si>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</si>
  <si>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</si>
  <si>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</si>
  <si>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</si>
  <si>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</si>
  <si>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</si>
  <si>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</si>
  <si>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</si>
  <si>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</si>
  <si>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</si>
  <si>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</si>
  <si>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</si>
  <si>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</si>
  <si>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</si>
  <si>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</si>
  <si>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</si>
  <si>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</si>
  <si>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</si>
  <si>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</si>
  <si>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</si>
  <si>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</si>
  <si>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</si>
  <si>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</si>
  <si>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</si>
  <si>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</si>
  <si>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</si>
  <si>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</si>
  <si>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</si>
  <si>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</si>
  <si>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</si>
  <si>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</si>
  <si>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</si>
  <si>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</si>
  <si>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</si>
  <si>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</si>
  <si>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</si>
  <si>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</si>
  <si>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</si>
  <si>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</si>
  <si>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</si>
  <si>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</si>
  <si>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</si>
  <si>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</si>
  <si>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</si>
  <si>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</si>
  <si>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</si>
  <si>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</si>
  <si>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</si>
  <si>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</si>
  <si>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</si>
  <si>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</si>
  <si>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</si>
  <si>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</si>
  <si>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</si>
  <si>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</si>
  <si>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</si>
  <si>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</si>
  <si>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</si>
  <si>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</si>
  <si>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</si>
  <si>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</si>
  <si>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</si>
  <si>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</si>
  <si>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</si>
  <si>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</si>
  <si>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</si>
  <si>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</si>
  <si>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</si>
  <si>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</si>
  <si>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</si>
  <si>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</si>
  <si>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</si>
  <si>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</si>
  <si>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</si>
  <si>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</si>
  <si>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</si>
  <si>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</si>
  <si>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</si>
  <si>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</si>
  <si>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</si>
  <si>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</si>
  <si>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</si>
  <si>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</si>
  <si>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</si>
  <si>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</si>
  <si>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</si>
  <si>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</si>
  <si>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</si>
  <si>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</si>
  <si>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</si>
  <si>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</si>
  <si>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</si>
  <si>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</si>
  <si>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</si>
  <si>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</si>
  <si>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</si>
  <si>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</si>
  <si>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</si>
  <si>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</si>
  <si>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</si>
  <si>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</si>
  <si>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</si>
  <si>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</si>
  <si>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</si>
  <si>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</si>
  <si>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</si>
  <si>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</si>
  <si>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</si>
  <si>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</si>
  <si>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</si>
  <si>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</si>
  <si>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</si>
  <si>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</si>
  <si>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</si>
  <si>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</si>
  <si>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</si>
  <si>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</si>
  <si>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</si>
  <si>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</si>
  <si>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</si>
  <si>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</si>
  <si>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</si>
  <si>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</si>
  <si>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</si>
  <si>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</si>
  <si>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</si>
  <si>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</si>
  <si>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</si>
  <si>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</si>
  <si>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</si>
  <si>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</si>
  <si>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</si>
  <si>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</si>
  <si>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</si>
  <si>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</si>
  <si>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</si>
  <si>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</si>
  <si>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</si>
  <si>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</si>
  <si>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</si>
  <si>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</si>
  <si>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</si>
  <si>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</si>
  <si>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</si>
  <si>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</si>
  <si>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</si>
  <si>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</si>
  <si>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</si>
  <si>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</si>
  <si>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</si>
  <si>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</si>
  <si>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</si>
  <si>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</si>
  <si>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</si>
  <si>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</si>
  <si>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</si>
  <si>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</si>
  <si>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</si>
  <si>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</si>
  <si>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</si>
  <si>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</si>
  <si>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</si>
  <si>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</si>
  <si>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</si>
  <si>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</si>
  <si>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</si>
  <si>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</si>
  <si>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</si>
  <si>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</si>
  <si>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</si>
  <si>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</si>
  <si>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</si>
  <si>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</si>
  <si>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</si>
  <si>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</si>
  <si>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</si>
  <si>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</si>
  <si>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</si>
  <si>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</si>
  <si>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</si>
  <si>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</si>
  <si>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</si>
  <si>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</si>
  <si>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</si>
  <si>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</si>
  <si>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</si>
  <si>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</si>
  <si>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</si>
  <si>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</si>
  <si>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</si>
  <si>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</si>
  <si>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</si>
  <si>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</si>
  <si>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</si>
  <si>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</si>
  <si>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</si>
  <si>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</si>
  <si>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</si>
  <si>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</si>
  <si>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</si>
  <si>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</si>
  <si>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</si>
  <si>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</si>
  <si>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</si>
  <si>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</si>
  <si>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</si>
  <si>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</si>
  <si>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</si>
  <si>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</si>
  <si>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</si>
  <si>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</si>
  <si>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</si>
  <si>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</si>
  <si>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</si>
  <si>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</si>
  <si>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</si>
  <si>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</si>
  <si>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</si>
  <si>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</si>
  <si>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</si>
  <si>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</si>
  <si>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</si>
  <si>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</si>
  <si>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</si>
  <si>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</si>
  <si>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</si>
  <si>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</si>
  <si>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</si>
  <si>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</si>
  <si>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</si>
  <si>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</si>
  <si>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</si>
  <si>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</si>
  <si>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</si>
  <si>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</si>
  <si>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</si>
  <si>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</si>
  <si>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</si>
  <si>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</si>
  <si>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</si>
  <si>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</si>
  <si>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</si>
  <si>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</si>
  <si>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</si>
  <si>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</si>
  <si>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</si>
  <si>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</si>
  <si>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</si>
  <si>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</si>
  <si>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</si>
  <si>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</si>
  <si>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</si>
  <si>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</si>
  <si>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</si>
  <si>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</si>
  <si>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</si>
  <si>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</si>
  <si>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</si>
  <si>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</si>
  <si>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</si>
  <si>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</si>
  <si>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</si>
  <si>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</si>
  <si>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</si>
  <si>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</si>
  <si>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</si>
  <si>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</si>
  <si>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</si>
  <si>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</si>
  <si>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</si>
  <si>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</si>
  <si>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</si>
  <si>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</si>
  <si>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</si>
  <si>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</si>
  <si>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</si>
  <si>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</si>
  <si>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</si>
  <si>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</si>
  <si>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</si>
  <si>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</si>
  <si>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</si>
  <si>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</si>
  <si>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</si>
  <si>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</si>
  <si>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</si>
  <si>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</si>
  <si>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</si>
  <si>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</si>
  <si>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</si>
  <si>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</si>
  <si>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</si>
  <si>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</si>
  <si>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</si>
  <si>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</si>
  <si>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</si>
  <si>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</si>
  <si>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</si>
  <si>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</si>
  <si>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</si>
  <si>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</si>
  <si>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</si>
  <si>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</si>
  <si>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</si>
  <si>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</si>
  <si>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</si>
  <si>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</si>
  <si>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</si>
  <si>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</si>
  <si>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</si>
  <si>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</si>
  <si>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</si>
  <si>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</si>
  <si>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</si>
  <si>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</si>
  <si>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</si>
  <si>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</si>
  <si>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</si>
  <si>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</si>
  <si>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</si>
  <si>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</si>
  <si>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</si>
  <si>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</si>
  <si>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</si>
  <si>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</si>
  <si>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</si>
  <si>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</si>
  <si>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</si>
  <si>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</si>
  <si>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</si>
  <si>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</si>
  <si>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</si>
  <si>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</si>
  <si>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</si>
  <si>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</si>
  <si>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</si>
  <si>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</si>
  <si>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</si>
  <si>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</si>
  <si>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</si>
  <si>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</si>
  <si>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</si>
  <si>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</si>
  <si>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</si>
  <si>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</si>
  <si>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</si>
  <si>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</si>
  <si>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</si>
  <si>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</si>
  <si>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</si>
  <si>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</si>
  <si>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</si>
  <si>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</si>
  <si>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</si>
  <si>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</si>
  <si>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</si>
  <si>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</si>
  <si>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</si>
  <si>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</si>
  <si>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</si>
  <si>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</si>
  <si>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</si>
  <si>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</si>
  <si>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</si>
  <si>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</si>
  <si>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</si>
  <si>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</si>
  <si>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</si>
  <si>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</si>
  <si>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</si>
  <si>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</si>
  <si>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</si>
  <si>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</si>
  <si>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</si>
  <si>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</si>
  <si>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</si>
  <si>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</si>
  <si>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</si>
  <si>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</si>
  <si>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</si>
  <si>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</si>
  <si>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</si>
  <si>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</si>
  <si>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</si>
  <si>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</si>
  <si>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</si>
  <si>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</si>
  <si>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</si>
  <si>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</si>
  <si>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</si>
  <si>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</si>
  <si>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</si>
  <si>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</si>
  <si>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</si>
  <si>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</si>
  <si>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</si>
  <si>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</si>
  <si>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</si>
  <si>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</si>
  <si>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</si>
  <si>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</si>
  <si>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</si>
  <si>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</si>
  <si>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</si>
  <si>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</si>
  <si>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</si>
  <si>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</si>
  <si>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</si>
  <si>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</si>
  <si>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</si>
  <si>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</si>
  <si>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</si>
  <si>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</si>
  <si>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</si>
  <si>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</si>
  <si>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</si>
  <si>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</si>
  <si>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</si>
  <si>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</si>
  <si>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</si>
  <si>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</si>
  <si>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</si>
  <si>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</si>
  <si>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</si>
  <si>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</si>
  <si>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</si>
  <si>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</si>
  <si>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</si>
  <si>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</si>
  <si>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</si>
  <si>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</si>
  <si>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</si>
  <si>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</si>
  <si>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</si>
  <si>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</si>
  <si>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</si>
  <si>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</si>
  <si>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</si>
  <si>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</si>
  <si>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</si>
  <si>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</si>
  <si>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</si>
  <si>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</si>
  <si>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</si>
  <si>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</si>
  <si>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</si>
  <si>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</si>
  <si>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</si>
  <si>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</si>
  <si>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</si>
  <si>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</si>
  <si>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</si>
  <si>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</si>
  <si>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</si>
  <si>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</si>
  <si>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</si>
  <si>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</si>
  <si>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</si>
  <si>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</si>
  <si>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</si>
  <si>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</si>
  <si>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</si>
  <si>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</si>
  <si>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</si>
  <si>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</si>
  <si>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</si>
  <si>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</si>
  <si>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</si>
  <si>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</si>
  <si>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</si>
  <si>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</si>
  <si>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</si>
  <si>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</si>
  <si>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</si>
  <si>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</si>
  <si>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</si>
  <si>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</si>
  <si>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</si>
  <si>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</si>
  <si>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</si>
  <si>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</si>
  <si>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</si>
  <si>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</si>
  <si>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</si>
  <si>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</si>
  <si>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</si>
  <si>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</si>
  <si>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</si>
  <si>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</si>
  <si>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</si>
  <si>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</si>
  <si>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</si>
  <si>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</si>
  <si>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</si>
  <si>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</si>
  <si>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</si>
  <si>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</si>
  <si>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</si>
  <si>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</si>
  <si>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</si>
  <si>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</si>
  <si>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</si>
  <si>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</si>
  <si>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</si>
  <si>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</si>
  <si>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</si>
  <si>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</si>
  <si>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</si>
  <si>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</si>
  <si>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</si>
  <si>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</si>
  <si>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</si>
  <si>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</si>
  <si>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</si>
  <si>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</si>
  <si>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</si>
  <si>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</si>
  <si>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</si>
  <si>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</si>
  <si>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</si>
  <si>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</si>
  <si>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</si>
  <si>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</si>
  <si>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</si>
  <si>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</si>
  <si>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</si>
  <si>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</si>
  <si>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</si>
  <si>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</si>
  <si>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</si>
  <si>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</si>
  <si>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</si>
  <si>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</si>
  <si>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</si>
  <si>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</si>
  <si>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</si>
  <si>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</si>
  <si>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</si>
  <si>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</si>
  <si>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</si>
  <si>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</si>
  <si>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</si>
  <si>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</si>
  <si>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</si>
  <si>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</si>
  <si>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</si>
  <si>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</si>
  <si>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</si>
  <si>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</si>
  <si>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</si>
  <si>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</si>
  <si>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</si>
  <si>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</si>
  <si>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</si>
  <si>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</si>
  <si>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</si>
  <si>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</si>
  <si>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</si>
  <si>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</si>
  <si>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</si>
  <si>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</si>
  <si>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</si>
  <si>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</si>
  <si>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</si>
  <si>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</si>
  <si>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</si>
  <si>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</si>
  <si>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</si>
  <si>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</si>
  <si>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</si>
  <si>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</si>
  <si>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</si>
  <si>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</si>
  <si>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</si>
  <si>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</si>
  <si>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</si>
  <si>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</si>
  <si>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</si>
  <si>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</si>
  <si>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</si>
  <si>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</si>
  <si>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</si>
  <si>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</si>
  <si>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</si>
  <si>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</si>
  <si>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</si>
  <si>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</si>
  <si>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</si>
  <si>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</si>
  <si>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</si>
  <si>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</si>
  <si>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</si>
  <si>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</si>
  <si>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</si>
  <si>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</si>
  <si>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</si>
  <si>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</si>
  <si>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</si>
  <si>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</si>
  <si>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</si>
  <si>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</si>
  <si>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</si>
  <si>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</si>
  <si>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</si>
  <si>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</si>
  <si>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</si>
  <si>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</si>
  <si>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</si>
  <si>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</si>
  <si>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</si>
  <si>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</si>
  <si>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</si>
  <si>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</si>
  <si>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</si>
  <si>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</si>
  <si>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</si>
  <si>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</si>
  <si>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</si>
  <si>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</si>
  <si>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</si>
  <si>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</si>
  <si>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</si>
  <si>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</si>
  <si>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</si>
  <si>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</si>
  <si>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</si>
  <si>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</si>
  <si>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</si>
  <si>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</si>
  <si>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</si>
  <si>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</si>
  <si>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</si>
  <si>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</si>
  <si>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</si>
  <si>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</si>
  <si>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</si>
  <si>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</si>
  <si>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</si>
  <si>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</si>
  <si>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</si>
  <si>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</si>
  <si>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</si>
  <si>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</si>
  <si>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</si>
  <si>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</si>
  <si>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</si>
  <si>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</si>
  <si>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</si>
  <si>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</si>
  <si>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</si>
  <si>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</si>
  <si>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</si>
  <si>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</si>
  <si>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</si>
  <si>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</si>
  <si>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</si>
  <si>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</si>
  <si>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</si>
  <si>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</si>
  <si>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</si>
  <si>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</si>
  <si>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</si>
  <si>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</si>
  <si>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</si>
  <si>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</si>
  <si>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</si>
  <si>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</si>
  <si>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</si>
  <si>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</si>
  <si>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</si>
  <si>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</si>
  <si>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</si>
  <si>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</si>
  <si>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</si>
  <si>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</si>
  <si>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</si>
  <si>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</si>
  <si>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</si>
  <si>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</si>
  <si>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</si>
  <si>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</si>
  <si>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</si>
  <si>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</si>
  <si>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</si>
  <si>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</si>
  <si>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</si>
  <si>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</si>
  <si>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</si>
  <si>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</si>
  <si>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</si>
  <si>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</si>
  <si>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</si>
  <si>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</si>
  <si>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</si>
  <si>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</si>
  <si>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</si>
  <si>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</si>
  <si>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</si>
  <si>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</si>
  <si>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</si>
  <si>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</si>
  <si>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</si>
  <si>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</si>
  <si>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</si>
  <si>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</si>
  <si>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</si>
  <si>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</si>
  <si>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</si>
  <si>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</si>
  <si>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</si>
  <si>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</si>
  <si>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</si>
  <si>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</si>
  <si>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</si>
  <si>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</si>
  <si>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</si>
  <si>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</si>
  <si>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</si>
  <si>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</si>
  <si>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</si>
  <si>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</si>
  <si>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</si>
  <si>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</si>
  <si>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</si>
  <si>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</si>
  <si>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</si>
  <si>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</si>
  <si>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</si>
  <si>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</si>
  <si>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</si>
  <si>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</si>
  <si>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</si>
  <si>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</si>
  <si>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</si>
  <si>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</si>
  <si>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</si>
  <si>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</si>
  <si>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</si>
  <si>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</si>
  <si>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</si>
  <si>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</si>
  <si>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</si>
  <si>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</si>
  <si>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</si>
  <si>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</si>
  <si>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</si>
  <si>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</si>
  <si>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</si>
  <si>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</si>
  <si>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</si>
  <si>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</si>
  <si>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</si>
  <si>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</si>
  <si>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</si>
  <si>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</si>
  <si>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</si>
  <si>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</si>
  <si>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</si>
  <si>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</si>
  <si>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</si>
  <si>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</si>
  <si>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</si>
  <si>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</si>
  <si>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</si>
  <si>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</si>
  <si>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</si>
  <si>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</si>
  <si>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</si>
  <si>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</si>
  <si>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</si>
  <si>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</si>
  <si>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</si>
  <si>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</si>
  <si>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</si>
  <si>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</si>
  <si>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</si>
  <si>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</si>
  <si>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</si>
  <si>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</si>
  <si>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</si>
  <si>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</si>
  <si>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</si>
  <si>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</si>
  <si>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</si>
  <si>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</si>
  <si>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</si>
  <si>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</si>
  <si>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</si>
  <si>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</si>
  <si>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</si>
  <si>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</si>
  <si>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</si>
  <si>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</si>
  <si>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</si>
  <si>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</si>
  <si>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</si>
  <si>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</si>
  <si>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</si>
  <si>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</si>
  <si>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</si>
  <si>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</si>
  <si>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</si>
  <si>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</si>
  <si>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</si>
  <si>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</si>
  <si>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</si>
  <si>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</si>
  <si>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</si>
  <si>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</si>
  <si>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</si>
  <si>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</si>
  <si>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</si>
  <si>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</si>
  <si>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</si>
  <si>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</si>
  <si>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</si>
  <si>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</si>
  <si>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</si>
  <si>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</si>
  <si>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</si>
  <si>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</si>
  <si>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</si>
  <si>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</si>
  <si>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</si>
  <si>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</si>
  <si>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</si>
  <si>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</si>
  <si>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</si>
  <si>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</si>
  <si>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</si>
  <si>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</si>
  <si>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</si>
  <si>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</si>
  <si>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</si>
  <si>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</si>
  <si>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</si>
  <si>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</si>
  <si>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</si>
  <si>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</si>
  <si>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</si>
  <si>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</si>
  <si>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</si>
  <si>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</si>
  <si>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</si>
  <si>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</si>
  <si>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</si>
  <si>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</si>
  <si>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</si>
  <si>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</si>
  <si>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</si>
  <si>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</si>
  <si>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</si>
  <si>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</si>
  <si>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</si>
  <si>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</si>
  <si>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</si>
  <si>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</si>
  <si>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</si>
  <si>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</si>
  <si>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</si>
  <si>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</si>
  <si>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</si>
  <si>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</si>
  <si>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</si>
  <si>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</si>
  <si>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</si>
  <si>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</si>
  <si>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</si>
  <si>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</si>
  <si>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</si>
  <si>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</si>
  <si>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</si>
  <si>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</si>
  <si>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</si>
  <si>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</si>
  <si>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</si>
  <si>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</si>
  <si>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</si>
  <si>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</si>
  <si>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</si>
  <si>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</si>
  <si>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</si>
  <si>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</si>
  <si>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</si>
  <si>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</si>
  <si>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</si>
  <si>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</si>
  <si>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</si>
  <si>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</si>
  <si>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</si>
  <si>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</si>
  <si>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</si>
  <si>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</si>
  <si>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</si>
  <si>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</si>
  <si>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</si>
  <si>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</si>
  <si>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</si>
  <si>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</si>
  <si>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</si>
  <si>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</si>
  <si>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</si>
  <si>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</si>
  <si>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</si>
  <si>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</si>
  <si>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</si>
  <si>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</si>
  <si>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</si>
  <si>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</si>
  <si>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</si>
  <si>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</si>
  <si>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</si>
  <si>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</si>
  <si>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</si>
  <si>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</si>
  <si>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</si>
  <si>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</si>
  <si>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</si>
  <si>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</si>
  <si>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</si>
  <si>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</si>
  <si>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</si>
  <si>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</si>
  <si>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</si>
  <si>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</si>
  <si>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</si>
  <si>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</si>
  <si>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</si>
  <si>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</si>
  <si>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</si>
  <si>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</si>
  <si>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</si>
  <si>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</si>
  <si>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</si>
  <si>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</si>
  <si>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</si>
  <si>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</si>
  <si>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</si>
  <si>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</si>
  <si>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</si>
  <si>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</si>
  <si>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</si>
  <si>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</si>
  <si>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</si>
  <si>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</si>
  <si>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</si>
  <si>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</si>
  <si>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</si>
  <si>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</si>
  <si>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</si>
  <si>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</si>
  <si>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</si>
  <si>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</si>
  <si>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</si>
  <si>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</si>
  <si>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</si>
  <si>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</si>
  <si>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</si>
  <si>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</si>
  <si>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</si>
  <si>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</si>
  <si>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</si>
  <si>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</si>
  <si>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</si>
  <si>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</si>
  <si>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</si>
  <si>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</si>
  <si>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</si>
  <si>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</si>
  <si>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</si>
  <si>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</si>
  <si>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</si>
  <si>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</si>
  <si>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</si>
  <si>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</si>
  <si>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</si>
  <si>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</si>
  <si>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</si>
  <si>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</si>
  <si>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</si>
  <si>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</si>
  <si>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</si>
  <si>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</si>
  <si>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</si>
  <si>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</si>
  <si>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</si>
  <si>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</si>
  <si>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</si>
  <si>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</si>
  <si>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</si>
  <si>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</si>
  <si>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</si>
  <si>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</si>
  <si>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</si>
  <si>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</si>
  <si>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</si>
  <si>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</si>
  <si>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</si>
  <si>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</si>
  <si>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</si>
  <si>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</si>
  <si>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</si>
  <si>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</si>
  <si>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</si>
  <si>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</si>
  <si>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</si>
  <si>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</si>
  <si>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</si>
  <si>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</si>
  <si>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</si>
  <si>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</si>
  <si>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</si>
  <si>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</si>
  <si>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</si>
  <si>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</si>
  <si>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</si>
  <si>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</si>
  <si>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</si>
  <si>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</si>
  <si>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</si>
  <si>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</si>
  <si>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</si>
  <si>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</si>
  <si>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</si>
  <si>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</si>
  <si>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</si>
  <si>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</si>
  <si>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</si>
  <si>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</si>
  <si>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</si>
  <si>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</si>
  <si>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</si>
  <si>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</si>
  <si>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</si>
  <si>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</si>
  <si>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</si>
  <si>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</si>
  <si>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</si>
  <si>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</si>
  <si>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</si>
  <si>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</si>
  <si>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</si>
  <si>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</si>
  <si>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</si>
  <si>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</si>
  <si>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</si>
  <si>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</si>
  <si>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</si>
  <si>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</si>
  <si>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</si>
  <si>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</si>
  <si>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</si>
  <si>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</si>
  <si>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</si>
  <si>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</si>
  <si>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</si>
  <si>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</si>
  <si>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</si>
  <si>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</si>
  <si>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</si>
  <si>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</si>
  <si>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</si>
  <si>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</si>
  <si>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</si>
  <si>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</si>
  <si>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</si>
  <si>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</si>
  <si>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</si>
  <si>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</si>
  <si>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</si>
  <si>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</si>
  <si>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</si>
  <si>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</si>
  <si>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</si>
  <si>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</si>
  <si>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</si>
  <si>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</si>
  <si>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</si>
  <si>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</si>
  <si>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</si>
  <si>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</si>
  <si>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</si>
  <si>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</si>
  <si>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</si>
  <si>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</si>
  <si>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</si>
  <si>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</si>
  <si>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</si>
  <si>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</si>
  <si>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</si>
  <si>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</si>
  <si>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</si>
  <si>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</si>
  <si>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</si>
  <si>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</si>
  <si>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</si>
  <si>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</si>
  <si>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</si>
  <si>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</si>
  <si>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</si>
  <si>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</si>
  <si>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</si>
  <si>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</si>
  <si>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</si>
  <si>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</si>
  <si>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</si>
  <si>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</si>
  <si>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</si>
  <si>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</si>
  <si>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</si>
  <si>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</si>
  <si>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</si>
  <si>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</si>
  <si>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</si>
  <si>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</si>
  <si>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</si>
  <si>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</si>
  <si>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</si>
  <si>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</si>
  <si>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</si>
  <si>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</si>
  <si>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</si>
  <si>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</si>
  <si>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</si>
  <si>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</si>
  <si>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</si>
  <si>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</si>
  <si>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</si>
  <si>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</si>
  <si>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</si>
  <si>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</si>
  <si>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</si>
  <si>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</si>
  <si>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</si>
  <si>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</si>
  <si>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</si>
  <si>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</si>
  <si>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</si>
  <si>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</si>
  <si>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</si>
  <si>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</si>
  <si>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</si>
  <si>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</si>
  <si>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</si>
  <si>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</si>
  <si>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</si>
  <si>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</si>
  <si>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</si>
  <si>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</si>
  <si>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</si>
  <si>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</si>
  <si>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</si>
  <si>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</si>
  <si>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</si>
  <si>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</si>
  <si>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</si>
  <si>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</si>
  <si>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</si>
  <si>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</si>
  <si>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</si>
  <si>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</si>
  <si>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</si>
  <si>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</si>
  <si>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</si>
  <si>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</si>
  <si>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</si>
  <si>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</si>
  <si>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</si>
  <si>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</si>
  <si>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</si>
  <si>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</si>
  <si>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</si>
  <si>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</si>
  <si>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</si>
  <si>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</si>
  <si>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</si>
  <si>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</si>
  <si>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</si>
  <si>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</si>
  <si>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</si>
  <si>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</si>
  <si>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</si>
  <si>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</si>
  <si>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</si>
  <si>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</si>
  <si>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</si>
  <si>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</si>
  <si>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</si>
  <si>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</si>
  <si>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</si>
  <si>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</si>
  <si>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</si>
  <si>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</si>
  <si>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</si>
  <si>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</si>
  <si>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</si>
  <si>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</si>
  <si>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</si>
  <si>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</si>
  <si>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</si>
  <si>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</si>
  <si>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</si>
  <si>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</si>
  <si>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</si>
  <si>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</si>
  <si>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</si>
  <si>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</si>
  <si>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</si>
  <si>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</si>
  <si>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</si>
  <si>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</si>
  <si>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</si>
  <si>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</si>
  <si>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</si>
  <si>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</si>
  <si>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</si>
  <si>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</si>
  <si>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</si>
  <si>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</si>
  <si>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</si>
  <si>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</si>
  <si>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</si>
  <si>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</si>
  <si>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</si>
  <si>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</si>
  <si>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</si>
  <si>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</si>
  <si>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</si>
  <si>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</si>
  <si>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</si>
  <si>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</si>
  <si>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</si>
  <si>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</si>
  <si>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</si>
  <si>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</si>
  <si>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</si>
  <si>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</si>
  <si>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</si>
  <si>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</si>
  <si>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</si>
  <si>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</si>
  <si>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</si>
  <si>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</si>
  <si>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</si>
  <si>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</si>
  <si>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</si>
  <si>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</si>
  <si>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</si>
  <si>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</si>
  <si>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</si>
  <si>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</si>
  <si>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</si>
  <si>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</si>
  <si>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</si>
  <si>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</si>
  <si>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</si>
  <si>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</si>
  <si>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</si>
  <si>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</si>
  <si>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</si>
  <si>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</si>
  <si>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</si>
  <si>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</si>
  <si>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</si>
  <si>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</si>
  <si>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</si>
  <si>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</si>
  <si>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</si>
  <si>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</si>
  <si>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</si>
  <si>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</si>
  <si>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</si>
  <si>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</si>
  <si>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</si>
  <si>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</si>
  <si>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</si>
  <si>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</si>
  <si>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</si>
  <si>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</si>
  <si>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</si>
  <si>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</si>
  <si>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</si>
  <si>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</si>
  <si>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</si>
  <si>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</si>
  <si>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</si>
  <si>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</si>
  <si>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</si>
  <si>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</si>
  <si>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</si>
  <si>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</si>
  <si>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</si>
  <si>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</si>
  <si>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</si>
  <si>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</si>
  <si>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</si>
  <si>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</si>
  <si>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</si>
  <si>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</si>
  <si>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</si>
  <si>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</si>
  <si>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</si>
  <si>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</si>
  <si>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</si>
  <si>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</si>
  <si>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</si>
  <si>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</si>
  <si>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</si>
  <si>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</si>
  <si>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</si>
  <si>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</si>
  <si>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</si>
  <si>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</si>
  <si>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</si>
  <si>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</si>
  <si>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</si>
  <si>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</si>
  <si>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</si>
  <si>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</si>
  <si>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</si>
  <si>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</si>
  <si>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</si>
  <si>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</si>
  <si>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</si>
  <si>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</si>
  <si>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</si>
  <si>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</si>
  <si>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</si>
  <si>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</si>
  <si>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</si>
  <si>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</si>
  <si>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</si>
  <si>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</si>
  <si>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</si>
  <si>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</si>
  <si>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</si>
  <si>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</si>
  <si>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</si>
  <si>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</si>
  <si>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</si>
  <si>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</si>
  <si>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</si>
  <si>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</si>
  <si>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</si>
  <si>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</si>
  <si>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</si>
  <si>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</si>
  <si>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</si>
  <si>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</si>
  <si>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</si>
  <si>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</si>
  <si>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</si>
  <si>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</si>
  <si>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</si>
  <si>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</si>
  <si>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</si>
  <si>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</si>
  <si>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</si>
  <si>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</si>
  <si>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</si>
  <si>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</si>
  <si>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</si>
  <si>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</si>
  <si>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</si>
  <si>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</si>
  <si>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</si>
  <si>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</si>
  <si>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</si>
  <si>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</si>
  <si>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</si>
  <si>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</si>
  <si>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</si>
  <si>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</si>
  <si>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</si>
  <si>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</si>
  <si>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</si>
  <si>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</si>
  <si>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</si>
  <si>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</si>
  <si>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</si>
  <si>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</si>
  <si>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</si>
  <si>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</si>
  <si>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</si>
  <si>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</si>
  <si>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</si>
  <si>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</si>
  <si>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</si>
  <si>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</si>
  <si>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</si>
  <si>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</si>
  <si>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</si>
  <si>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</si>
  <si>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</si>
  <si>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</si>
  <si>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</si>
  <si>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</si>
  <si>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</si>
  <si>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</si>
  <si>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</si>
  <si>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</si>
  <si>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</si>
  <si>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</si>
  <si>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</si>
  <si>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</si>
  <si>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</si>
  <si>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</si>
  <si>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</si>
  <si>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</si>
  <si>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</si>
  <si>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</si>
  <si>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</si>
  <si>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</si>
  <si>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</si>
  <si>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</si>
  <si>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</si>
  <si>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</si>
  <si>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</si>
  <si>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</si>
  <si>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</si>
  <si>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</si>
  <si>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</si>
  <si>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</si>
  <si>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</si>
  <si>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</si>
  <si>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</si>
  <si>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</si>
  <si>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</si>
  <si>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</si>
  <si>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</si>
  <si>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</si>
  <si>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</si>
  <si>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</si>
  <si>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</si>
  <si>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</si>
  <si>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</si>
  <si>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</si>
  <si>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</si>
  <si>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</si>
  <si>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</si>
  <si>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</si>
  <si>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</si>
  <si>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</si>
  <si>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</si>
  <si>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</si>
  <si>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</si>
  <si>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</si>
  <si>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</si>
  <si>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</si>
  <si>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</si>
  <si>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</si>
  <si>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</si>
  <si>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</si>
  <si>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</si>
  <si>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</si>
  <si>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</si>
  <si>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</si>
  <si>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</si>
  <si>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</si>
  <si>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</si>
  <si>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</si>
  <si>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</si>
  <si>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</si>
  <si>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</si>
  <si>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</si>
  <si>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</si>
  <si>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</si>
  <si>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</si>
  <si>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</si>
  <si>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</si>
  <si>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</si>
  <si>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</si>
  <si>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</si>
  <si>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</si>
  <si>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</si>
  <si>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</si>
  <si>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</si>
  <si>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</si>
  <si>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</si>
  <si>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</si>
  <si>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</si>
  <si>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</si>
  <si>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</si>
  <si>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</si>
  <si>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</si>
  <si>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</si>
  <si>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</si>
  <si>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</si>
  <si>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</si>
  <si>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</si>
  <si>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</si>
  <si>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</si>
  <si>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</si>
  <si>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</si>
  <si>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</si>
  <si>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</si>
  <si>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</si>
  <si>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</si>
  <si>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</si>
  <si>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</si>
  <si>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</si>
  <si>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</si>
  <si>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</si>
  <si>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</si>
  <si>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</si>
  <si>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</si>
  <si>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</si>
  <si>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</si>
  <si>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</si>
  <si>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</si>
  <si>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</si>
  <si>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</si>
  <si>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</si>
  <si>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</si>
  <si>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</si>
  <si>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</si>
  <si>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</si>
  <si>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</si>
  <si>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</si>
  <si>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</si>
  <si>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</si>
  <si>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</si>
  <si>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</si>
  <si>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</si>
  <si>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</si>
  <si>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</si>
  <si>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</si>
  <si>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</si>
  <si>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</si>
  <si>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</si>
  <si>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</si>
  <si>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</si>
  <si>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</si>
  <si>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</si>
  <si>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</si>
  <si>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</si>
  <si>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</si>
  <si>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</si>
  <si>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</si>
  <si>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</si>
  <si>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</si>
  <si>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</si>
  <si>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</si>
  <si>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</si>
  <si>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</si>
  <si>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</si>
  <si>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</si>
  <si>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</si>
  <si>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</si>
  <si>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</si>
  <si>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</si>
  <si>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</si>
  <si>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</si>
  <si>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</si>
  <si>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</si>
  <si>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</si>
  <si>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</si>
  <si>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</si>
  <si>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</si>
  <si>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</si>
  <si>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</si>
  <si>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</si>
  <si>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</si>
  <si>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</si>
  <si>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</si>
  <si>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</si>
  <si>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</si>
  <si>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</si>
  <si>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</si>
  <si>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</si>
  <si>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</si>
  <si>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</si>
  <si>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</si>
  <si>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</si>
  <si>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</si>
  <si>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</si>
  <si>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</si>
  <si>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</si>
  <si>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</si>
  <si>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</si>
  <si>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</si>
  <si>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</si>
  <si>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</si>
  <si>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</si>
  <si>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</si>
  <si>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</si>
  <si>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</si>
  <si>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</si>
  <si>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</si>
  <si>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</si>
  <si>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</si>
  <si>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</si>
  <si>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</si>
  <si>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</si>
  <si>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</si>
  <si>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</si>
  <si>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</si>
  <si>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</si>
  <si>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</si>
  <si>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</si>
  <si>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</si>
  <si>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</si>
  <si>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</si>
  <si>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</si>
  <si>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</si>
  <si>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</si>
  <si>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</si>
  <si>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</si>
  <si>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</si>
  <si>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</si>
  <si>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</si>
  <si>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</si>
  <si>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</si>
  <si>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</si>
  <si>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</si>
  <si>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</si>
  <si>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</si>
  <si>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</si>
  <si>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</si>
  <si>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</si>
  <si>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</si>
  <si>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</si>
  <si>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</si>
  <si>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</si>
  <si>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</si>
  <si>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</si>
  <si>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</si>
  <si>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</si>
  <si>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</si>
  <si>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</si>
  <si>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</si>
  <si>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</si>
  <si>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</si>
  <si>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</si>
  <si>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</si>
  <si>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</si>
  <si>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</si>
  <si>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</si>
  <si>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</si>
  <si>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</si>
  <si>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</si>
  <si>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</si>
  <si>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</si>
  <si>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</si>
  <si>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</si>
  <si>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</si>
  <si>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</si>
  <si>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</si>
  <si>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</si>
  <si>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</si>
  <si>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</si>
  <si>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</si>
  <si>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</si>
  <si>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</si>
  <si>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</si>
  <si>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</si>
  <si>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</si>
  <si>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</si>
  <si>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</si>
  <si>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</si>
  <si>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</si>
  <si>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</si>
  <si>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</si>
  <si>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</si>
  <si>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</si>
  <si>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</si>
  <si>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</si>
  <si>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</si>
  <si>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</si>
  <si>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</si>
  <si>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</si>
  <si>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</si>
  <si>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</si>
  <si>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</si>
  <si>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</si>
  <si>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</si>
  <si>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</si>
  <si>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</si>
  <si>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</si>
  <si>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</si>
  <si>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</si>
  <si>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</si>
  <si>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</si>
  <si>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</si>
  <si>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</si>
  <si>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</si>
  <si>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</si>
  <si>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</si>
  <si>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</si>
  <si>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</si>
  <si>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</si>
  <si>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</si>
  <si>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</si>
  <si>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</si>
  <si>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</si>
  <si>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</si>
  <si>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</si>
  <si>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</si>
  <si>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</si>
  <si>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</si>
  <si>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</si>
  <si>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</si>
  <si>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</si>
  <si>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</si>
  <si>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</si>
  <si>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</si>
  <si>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</si>
  <si>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</si>
  <si>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</si>
  <si>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</si>
  <si>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</si>
  <si>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</si>
  <si>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</si>
  <si>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</si>
  <si>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</si>
  <si>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</si>
  <si>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</si>
  <si>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</si>
  <si>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</si>
  <si>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</si>
  <si>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</si>
  <si>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</si>
  <si>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</si>
  <si>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</si>
  <si>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</si>
  <si>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</si>
  <si>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</si>
  <si>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</si>
  <si>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</si>
  <si>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</si>
  <si>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</si>
  <si>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</si>
  <si>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</si>
  <si>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</si>
  <si>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</si>
  <si>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</si>
  <si>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</si>
  <si>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</si>
  <si>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</si>
  <si>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</si>
  <si>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</si>
  <si>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</si>
  <si>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</si>
  <si>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</si>
  <si>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</si>
  <si>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</si>
  <si>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</si>
  <si>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</si>
  <si>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</si>
  <si>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</si>
  <si>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</si>
  <si>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</si>
  <si>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</si>
  <si>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</si>
  <si>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</si>
  <si>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</si>
  <si>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</si>
  <si>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</si>
  <si>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</si>
  <si>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</si>
  <si>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</si>
  <si>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</si>
  <si>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</si>
  <si>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</si>
  <si>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</si>
  <si>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</si>
  <si>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</si>
  <si>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</si>
  <si>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</si>
  <si>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</si>
  <si>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</si>
  <si>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</si>
  <si>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</si>
  <si>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</si>
  <si>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</si>
  <si>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</si>
  <si>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</si>
  <si>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</si>
  <si>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</si>
  <si>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</si>
  <si>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</si>
  <si>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</si>
  <si>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</si>
  <si>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</si>
  <si>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</si>
  <si>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</si>
  <si>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</si>
  <si>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</si>
  <si>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</si>
  <si>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</si>
  <si>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</si>
  <si>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</si>
  <si>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</si>
  <si>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</si>
  <si>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</si>
  <si>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</si>
  <si>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</si>
  <si>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</si>
  <si>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</si>
  <si>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</si>
  <si>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</si>
  <si>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</si>
  <si>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</si>
  <si>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</si>
  <si>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</si>
  <si>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</si>
  <si>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</si>
  <si>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</si>
  <si>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</si>
  <si>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</si>
  <si>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</si>
  <si>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</si>
  <si>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</si>
  <si>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</si>
  <si>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</si>
  <si>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</si>
  <si>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</si>
  <si>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</si>
  <si>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</si>
  <si>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</si>
  <si>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</si>
  <si>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</si>
  <si>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</si>
  <si>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</si>
  <si>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</si>
  <si>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</si>
  <si>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</si>
  <si>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</si>
  <si>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</si>
  <si>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</si>
  <si>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</si>
  <si>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</si>
  <si>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</si>
  <si>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</si>
  <si>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</si>
  <si>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</si>
  <si>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</si>
  <si>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</si>
  <si>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</si>
  <si>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</si>
  <si>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</si>
  <si>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</si>
  <si>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</si>
  <si>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</si>
  <si>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</si>
  <si>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</si>
  <si>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</si>
  <si>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</si>
  <si>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</si>
  <si>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</si>
  <si>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</si>
  <si>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</si>
  <si>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</si>
  <si>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</si>
  <si>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</si>
  <si>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</si>
  <si>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</si>
  <si>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</si>
  <si>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</si>
  <si>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</si>
  <si>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</si>
  <si>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</si>
  <si>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</si>
  <si>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</si>
  <si>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</si>
  <si>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</si>
  <si>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</si>
  <si>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</si>
  <si>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</si>
  <si>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</si>
  <si>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</si>
  <si>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</si>
  <si>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</si>
  <si>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</si>
  <si>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</si>
  <si>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</si>
  <si>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</si>
  <si>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</si>
  <si>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</si>
  <si>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</si>
  <si>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</si>
  <si>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</si>
  <si>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</si>
  <si>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</si>
  <si>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</si>
  <si>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</si>
  <si>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</si>
  <si>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</si>
  <si>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</si>
  <si>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</si>
  <si>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</si>
  <si>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</si>
  <si>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</si>
  <si>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</si>
  <si>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</si>
  <si>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</si>
  <si>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</si>
  <si>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</si>
  <si>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</si>
  <si>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</si>
  <si>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</si>
  <si>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</si>
  <si>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</si>
  <si>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</si>
  <si>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</si>
  <si>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</si>
  <si>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</si>
  <si>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</si>
  <si>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</si>
  <si>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</si>
  <si>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</si>
  <si>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</si>
  <si>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</si>
  <si>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</si>
  <si>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</si>
  <si>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</si>
  <si>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</si>
  <si>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</si>
  <si>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</si>
  <si>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</si>
  <si>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</si>
  <si>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</si>
  <si>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</si>
  <si>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</si>
  <si>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</si>
  <si>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</si>
  <si>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</si>
  <si>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</si>
  <si>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</si>
  <si>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</si>
  <si>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</si>
  <si>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</si>
  <si>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</si>
  <si>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</si>
  <si>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</si>
  <si>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</si>
  <si>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</si>
  <si>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</si>
  <si>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</si>
  <si>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</si>
  <si>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</si>
  <si>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</si>
  <si>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</si>
  <si>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</si>
  <si>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</si>
  <si>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</si>
  <si>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</si>
  <si>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</si>
  <si>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</si>
  <si>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</si>
  <si>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</si>
  <si>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</si>
  <si>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</si>
  <si>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</si>
  <si>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</si>
  <si>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</si>
  <si>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</si>
  <si>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</si>
  <si>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</si>
  <si>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</si>
  <si>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</si>
  <si>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</si>
  <si>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</si>
  <si>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</si>
  <si>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</si>
  <si>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</si>
  <si>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</si>
  <si>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</si>
  <si>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</si>
  <si>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</si>
  <si>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</si>
  <si>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</si>
  <si>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</si>
  <si>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</si>
  <si>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</si>
  <si>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</si>
  <si>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</si>
  <si>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</si>
  <si>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</si>
  <si>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</si>
  <si>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</si>
  <si>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</si>
  <si>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</si>
  <si>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</si>
  <si>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</si>
  <si>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</si>
  <si>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</si>
  <si>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</si>
  <si>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</si>
  <si>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</si>
  <si>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</si>
  <si>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</si>
  <si>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</si>
  <si>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</si>
  <si>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</si>
  <si>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</si>
  <si>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</si>
  <si>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</si>
  <si>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</si>
  <si>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</si>
  <si>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</si>
  <si>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</si>
  <si>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</si>
  <si>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</si>
  <si>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</si>
  <si>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</si>
  <si>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</si>
  <si>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</si>
  <si>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</si>
  <si>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</si>
  <si>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</si>
  <si>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</si>
  <si>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</si>
  <si>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</si>
  <si>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</si>
  <si>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</si>
  <si>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</si>
  <si>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</si>
  <si>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</si>
  <si>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</si>
  <si>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</si>
  <si>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</si>
  <si>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</si>
  <si>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</si>
  <si>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</si>
  <si>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</si>
  <si>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</si>
  <si>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</si>
  <si>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</si>
  <si>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</si>
  <si>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</si>
  <si>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</si>
  <si>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</si>
  <si>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</si>
  <si>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</si>
  <si>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</si>
  <si>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</si>
  <si>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</si>
  <si>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</si>
  <si>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</si>
  <si>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</si>
  <si>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</si>
  <si>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</si>
  <si>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</si>
  <si>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</si>
  <si>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</si>
  <si>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</si>
  <si>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</si>
  <si>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</si>
  <si>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</si>
  <si>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</si>
  <si>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</si>
  <si>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</si>
  <si>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</si>
  <si>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</si>
  <si>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</si>
  <si>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</si>
  <si>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</si>
  <si>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</si>
  <si>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</si>
  <si>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</si>
  <si>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</si>
  <si>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</si>
  <si>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</si>
  <si>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</si>
  <si>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</si>
  <si>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</si>
  <si>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</si>
  <si>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</si>
  <si>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</si>
  <si>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</si>
  <si>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</si>
  <si>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</si>
  <si>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</si>
  <si>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</si>
  <si>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</si>
  <si>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</si>
  <si>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</si>
  <si>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</si>
  <si>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</si>
  <si>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</si>
  <si>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</si>
  <si>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</si>
  <si>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</si>
  <si>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</si>
  <si>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</si>
  <si>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</si>
  <si>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</si>
  <si>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</si>
  <si>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</si>
  <si>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</si>
  <si>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</si>
  <si>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</si>
  <si>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</si>
  <si>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</si>
  <si>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</si>
  <si>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</si>
  <si>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</si>
  <si>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</si>
  <si>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</si>
  <si>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</si>
  <si>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</si>
  <si>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</si>
  <si>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</si>
  <si>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</si>
  <si>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</si>
  <si>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</si>
  <si>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</si>
  <si>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</si>
  <si>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</si>
  <si>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</si>
  <si>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</si>
  <si>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</si>
  <si>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</si>
  <si>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</si>
  <si>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</si>
  <si>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</si>
  <si>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</si>
  <si>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</si>
  <si>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</si>
  <si>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</si>
  <si>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</si>
  <si>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</si>
  <si>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</si>
  <si>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</si>
  <si>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</si>
  <si>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</si>
  <si>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</si>
  <si>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</si>
  <si>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</si>
  <si>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</si>
  <si>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</si>
  <si>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</si>
  <si>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</si>
  <si>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</si>
  <si>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</si>
  <si>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</si>
  <si>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</si>
  <si>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</si>
  <si>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</si>
  <si>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</si>
  <si>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</si>
  <si>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</si>
  <si>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</si>
  <si>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</si>
  <si>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</si>
  <si>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</si>
  <si>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</si>
  <si>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</si>
  <si>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</si>
  <si>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</si>
  <si>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</si>
  <si>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</si>
  <si>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</si>
  <si>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</si>
  <si>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</si>
  <si>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</si>
  <si>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</si>
  <si>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</si>
  <si>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</si>
  <si>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</si>
  <si>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</si>
  <si>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</si>
  <si>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</si>
  <si>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</si>
  <si>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</si>
  <si>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</si>
  <si>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</si>
  <si>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</si>
  <si>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</si>
  <si>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</si>
  <si>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</si>
  <si>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</si>
  <si>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</si>
  <si>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</si>
  <si>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</si>
  <si>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</si>
  <si>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</si>
  <si>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</si>
  <si>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</si>
  <si>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</si>
  <si>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</si>
  <si>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</si>
  <si>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</si>
  <si>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</si>
  <si>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</si>
  <si>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</si>
  <si>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</si>
  <si>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</si>
  <si>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</si>
  <si>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</si>
  <si>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</si>
  <si>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</si>
  <si>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</si>
  <si>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</si>
  <si>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</si>
  <si>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</si>
  <si>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</si>
  <si>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</si>
  <si>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</si>
  <si>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</si>
  <si>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</si>
  <si>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</si>
  <si>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</si>
  <si>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</si>
  <si>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</si>
  <si>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</si>
  <si>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</si>
  <si>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</si>
  <si>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</si>
  <si>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</si>
  <si>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</si>
  <si>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</si>
  <si>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</si>
  <si>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</si>
  <si>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</si>
  <si>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</si>
  <si>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</si>
  <si>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</si>
  <si>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</si>
  <si>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</si>
  <si>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</si>
  <si>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</si>
  <si>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</si>
  <si>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</si>
  <si>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</si>
  <si>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</si>
  <si>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</si>
  <si>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</si>
  <si>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</si>
  <si>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</si>
  <si>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</si>
  <si>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</si>
  <si>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</si>
  <si>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</si>
  <si>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</si>
  <si>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</si>
  <si>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</si>
  <si>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</si>
  <si>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</si>
  <si>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</si>
  <si>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</si>
  <si>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</si>
  <si>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</si>
  <si>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</si>
  <si>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</si>
  <si>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</si>
  <si>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</si>
  <si>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</si>
  <si>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</si>
  <si>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</si>
  <si>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</si>
  <si>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</si>
  <si>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</si>
  <si>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</si>
  <si>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</si>
  <si>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</si>
  <si>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</si>
  <si>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</si>
  <si>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</si>
  <si>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</si>
  <si>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</si>
  <si>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</si>
  <si>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</si>
  <si>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</si>
  <si>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</si>
  <si>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</si>
  <si>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</si>
  <si>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</si>
  <si>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</si>
  <si>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</si>
  <si>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</si>
  <si>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</si>
  <si>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</si>
  <si>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</si>
  <si>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</si>
  <si>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</si>
  <si>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</si>
  <si>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</si>
  <si>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</si>
  <si>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</si>
  <si>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</si>
  <si>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</si>
  <si>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</si>
  <si>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</si>
  <si>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</si>
  <si>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</si>
  <si>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</si>
  <si>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</si>
  <si>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</si>
  <si>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</si>
  <si>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</si>
  <si>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</si>
  <si>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</si>
  <si>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</si>
  <si>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</si>
  <si>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</si>
  <si>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</si>
  <si>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</si>
  <si>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</si>
  <si>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</si>
  <si>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</si>
  <si>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</si>
  <si>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</si>
  <si>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</si>
  <si>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</si>
  <si>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</si>
  <si>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</si>
  <si>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</si>
  <si>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</si>
  <si>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</si>
  <si>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</si>
  <si>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</si>
  <si>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</si>
  <si>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</si>
  <si>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</si>
  <si>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</si>
  <si>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</si>
  <si>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</si>
  <si>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</si>
  <si>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</si>
  <si>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</si>
  <si>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</si>
  <si>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</si>
  <si>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</si>
  <si>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</si>
  <si>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</si>
  <si>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</si>
  <si>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</si>
  <si>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</si>
  <si>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</si>
  <si>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</si>
  <si>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</si>
  <si>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</si>
  <si>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</si>
  <si>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</si>
  <si>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</si>
  <si>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</si>
  <si>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</si>
  <si>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</si>
  <si>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</si>
  <si>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</si>
  <si>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</si>
  <si>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</si>
  <si>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</si>
  <si>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</si>
  <si>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</si>
  <si>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</si>
  <si>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</si>
  <si>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</si>
  <si>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</si>
  <si>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</si>
  <si>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</si>
  <si>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</si>
  <si>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</si>
  <si>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</si>
  <si>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</si>
  <si>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</si>
  <si>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</si>
  <si>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</si>
  <si>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</si>
  <si>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</si>
  <si>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</si>
  <si>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</si>
  <si>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</si>
  <si>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</si>
  <si>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</si>
  <si>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</si>
  <si>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</si>
  <si>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</si>
  <si>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</si>
  <si>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</si>
  <si>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</si>
  <si>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</si>
  <si>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</si>
  <si>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</si>
  <si>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</si>
  <si>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</si>
  <si>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</si>
  <si>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</si>
  <si>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</si>
  <si>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</si>
  <si>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</si>
  <si>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</si>
  <si>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</si>
  <si>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</si>
  <si>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</si>
  <si>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</si>
  <si>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</si>
  <si>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</si>
  <si>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</si>
  <si>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</si>
  <si>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</si>
  <si>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</si>
  <si>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</si>
  <si>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</si>
  <si>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</si>
  <si>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</si>
  <si>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</si>
  <si>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</si>
  <si>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</si>
  <si>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</si>
  <si>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</si>
  <si>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</si>
  <si>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</si>
  <si>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</si>
  <si>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</si>
  <si>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</si>
  <si>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</si>
  <si>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</si>
  <si>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</si>
  <si>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</si>
  <si>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</si>
  <si>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</si>
  <si>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</si>
  <si>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</si>
  <si>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</si>
  <si>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</si>
  <si>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</si>
  <si>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</si>
  <si>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</si>
  <si>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</si>
  <si>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</si>
  <si>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</si>
  <si>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</si>
  <si>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</si>
  <si>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</si>
  <si>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</si>
  <si>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</si>
  <si>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</si>
  <si>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</si>
  <si>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</si>
  <si>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</si>
  <si>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</si>
  <si>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</si>
  <si>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</si>
  <si>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</si>
  <si>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</si>
  <si>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</si>
  <si>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</si>
  <si>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</si>
  <si>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</si>
  <si>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</si>
  <si>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</si>
  <si>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</si>
  <si>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</si>
  <si>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</si>
  <si>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</si>
  <si>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</si>
  <si>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</si>
  <si>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</si>
  <si>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</si>
  <si>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</si>
  <si>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</si>
  <si>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</si>
  <si>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</si>
  <si>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</si>
  <si>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</si>
  <si>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</si>
  <si>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</si>
  <si>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</si>
  <si>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</si>
  <si>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</si>
  <si>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</si>
  <si>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</si>
  <si>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</si>
  <si>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</si>
  <si>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</si>
  <si>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</si>
  <si>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</si>
  <si>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</si>
  <si>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</si>
  <si>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</si>
  <si>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</si>
  <si>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</si>
  <si>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</si>
  <si>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</si>
  <si>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</si>
  <si>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</si>
  <si>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</si>
  <si>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</si>
  <si>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</si>
  <si>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</si>
  <si>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</si>
  <si>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</si>
  <si>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</si>
  <si>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</si>
  <si>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</si>
  <si>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</si>
  <si>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</si>
  <si>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</si>
  <si>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</si>
  <si>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</si>
  <si>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</si>
  <si>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</si>
  <si>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</si>
  <si>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</si>
  <si>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</si>
  <si>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</si>
  <si>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</si>
  <si>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</si>
  <si>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</si>
  <si>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</si>
  <si>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</si>
  <si>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</si>
  <si>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</si>
  <si>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</si>
  <si>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</si>
  <si>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</si>
  <si>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</si>
  <si>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</si>
  <si>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</si>
  <si>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</si>
  <si>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</si>
  <si>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</si>
  <si>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</si>
  <si>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</si>
  <si>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</si>
  <si>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</si>
  <si>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</si>
  <si>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</si>
  <si>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</si>
  <si>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</si>
  <si>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</si>
  <si>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</si>
  <si>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</si>
  <si>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</si>
  <si>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</si>
  <si>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</si>
  <si>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</si>
  <si>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</si>
  <si>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</si>
  <si>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</si>
  <si>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</si>
  <si>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</si>
  <si>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</si>
  <si>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</si>
  <si>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</si>
  <si>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</si>
  <si>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</si>
  <si>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</si>
  <si>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</si>
  <si>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</si>
  <si>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</si>
  <si>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</si>
  <si>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</si>
  <si>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</si>
  <si>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</si>
  <si>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</si>
  <si>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</si>
  <si>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</si>
  <si>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</si>
  <si>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</si>
  <si>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</si>
  <si>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</si>
  <si>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</si>
  <si>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</si>
  <si>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</si>
  <si>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</si>
  <si>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</si>
  <si>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</si>
  <si>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</si>
  <si>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</si>
  <si>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</si>
  <si>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</si>
  <si>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</si>
  <si>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</si>
  <si>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</si>
  <si>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</si>
  <si>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</si>
  <si>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</si>
  <si>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</si>
  <si>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</si>
  <si>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</si>
  <si>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</si>
  <si>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</si>
  <si>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</si>
  <si>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</si>
  <si>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</si>
  <si>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</si>
  <si>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</si>
  <si>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</si>
  <si>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</si>
  <si>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</si>
  <si>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</si>
  <si>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</si>
  <si>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</si>
  <si>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</si>
  <si>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</si>
  <si>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</si>
  <si>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</si>
  <si>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</si>
  <si>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</si>
  <si>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</si>
  <si>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</si>
  <si>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</si>
  <si>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</si>
  <si>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</si>
  <si>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</si>
  <si>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</si>
  <si>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</si>
  <si>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</si>
  <si>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</si>
  <si>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</si>
  <si>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</si>
  <si>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</si>
  <si>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</si>
  <si>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</si>
  <si>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</si>
  <si>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</si>
  <si>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</si>
  <si>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</si>
  <si>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</si>
  <si>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</si>
  <si>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</si>
  <si>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</si>
  <si>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</si>
  <si>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</si>
  <si>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</si>
  <si>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</si>
  <si>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</si>
  <si>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</si>
  <si>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</si>
  <si>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</si>
  <si>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</si>
  <si>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</si>
  <si>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</si>
  <si>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</si>
  <si>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</si>
  <si>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</si>
  <si>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</si>
  <si>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</si>
  <si>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</si>
  <si>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</si>
  <si>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</si>
  <si>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</si>
  <si>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</si>
  <si>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</si>
  <si>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</si>
  <si>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</si>
  <si>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</si>
  <si>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</si>
  <si>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</si>
  <si>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</si>
  <si>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</si>
  <si>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</si>
  <si>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</si>
  <si>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</si>
  <si>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</si>
  <si>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</si>
  <si>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</si>
  <si>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</si>
  <si>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</si>
  <si>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</si>
  <si>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</si>
  <si>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</si>
  <si>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</si>
  <si>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</si>
  <si>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</si>
  <si>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</si>
  <si>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</si>
  <si>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</si>
  <si>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</si>
  <si>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</si>
  <si>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</si>
  <si>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</si>
  <si>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</si>
  <si>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</si>
  <si>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</si>
  <si>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</si>
  <si>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</si>
  <si>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</si>
  <si>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</si>
  <si>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</si>
  <si>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</si>
  <si>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</si>
  <si>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</si>
  <si>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</si>
  <si>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</si>
  <si>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</si>
  <si>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</si>
  <si>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</si>
  <si>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</si>
  <si>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</si>
  <si>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</si>
  <si>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</si>
  <si>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</si>
  <si>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</si>
  <si>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</si>
  <si>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</si>
  <si>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</si>
  <si>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</si>
  <si>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</si>
  <si>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</si>
  <si>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</si>
  <si>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</si>
  <si>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</si>
  <si>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</si>
  <si>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</si>
  <si>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</si>
  <si>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</si>
  <si>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</si>
  <si>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</si>
  <si>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</si>
  <si>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</si>
  <si>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</si>
  <si>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</si>
  <si>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</si>
  <si>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</si>
  <si>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</si>
  <si>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</si>
  <si>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</si>
  <si>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</si>
  <si>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</si>
  <si>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</si>
  <si>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</si>
  <si>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</si>
  <si>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</si>
  <si>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</si>
  <si>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</si>
  <si>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</si>
  <si>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</si>
  <si>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</si>
  <si>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</si>
  <si>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</si>
  <si>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</si>
  <si>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</si>
  <si>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</si>
  <si>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</si>
  <si>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</si>
  <si>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</si>
  <si>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</si>
  <si>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</si>
  <si>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</si>
  <si>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</si>
  <si>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</si>
  <si>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</si>
  <si>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</si>
  <si>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</si>
  <si>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</si>
  <si>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</si>
  <si>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</si>
  <si>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</si>
  <si>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</si>
  <si>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</si>
  <si>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</si>
  <si>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</si>
  <si>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</si>
  <si>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</si>
  <si>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</si>
  <si>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</si>
  <si>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</si>
  <si>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</si>
  <si>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</si>
  <si>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</si>
  <si>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</si>
  <si>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</si>
  <si>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</si>
  <si>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</si>
  <si>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</si>
  <si>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</si>
  <si>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</si>
  <si>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</si>
  <si>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</si>
  <si>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</si>
  <si>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</si>
  <si>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</si>
  <si>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</si>
  <si>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</si>
  <si>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</si>
  <si>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</si>
  <si>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</si>
  <si>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</si>
  <si>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</si>
  <si>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</si>
  <si>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</si>
  <si>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</si>
  <si>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</si>
  <si>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</si>
  <si>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</si>
  <si>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</si>
  <si>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</si>
  <si>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</si>
  <si>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</si>
  <si>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</si>
  <si>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</si>
  <si>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</si>
  <si>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</si>
  <si>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</si>
  <si>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</si>
  <si>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</si>
  <si>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</si>
  <si>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</si>
  <si>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</si>
  <si>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</si>
  <si>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</si>
  <si>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</si>
  <si>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</si>
  <si>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</si>
  <si>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</si>
  <si>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</si>
  <si>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</si>
  <si>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</si>
  <si>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</si>
  <si>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</si>
  <si>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</si>
  <si>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</si>
  <si>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</si>
  <si>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</si>
  <si>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</si>
  <si>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</si>
  <si>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</si>
  <si>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</si>
  <si>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</si>
  <si>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</si>
  <si>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</si>
  <si>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</si>
  <si>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</si>
  <si>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</si>
  <si>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</si>
  <si>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</si>
  <si>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</si>
  <si>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</si>
  <si>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</si>
  <si>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</si>
  <si>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</si>
  <si>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</si>
  <si>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</si>
  <si>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</si>
  <si>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</si>
  <si>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</si>
  <si>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</si>
  <si>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</si>
  <si>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</si>
  <si>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</si>
  <si>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</si>
  <si>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</si>
  <si>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</si>
  <si>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</si>
  <si>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</si>
  <si>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</si>
  <si>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</si>
  <si>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</si>
  <si>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</si>
  <si>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</si>
  <si>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</si>
  <si>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</si>
  <si>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</si>
  <si>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</si>
  <si>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</si>
  <si>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</si>
  <si>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</si>
  <si>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</si>
  <si>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</si>
  <si>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</si>
  <si>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</si>
  <si>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</si>
  <si>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</si>
  <si>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</si>
  <si>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</si>
  <si>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</si>
  <si>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</si>
  <si>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</si>
  <si>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</si>
  <si>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</si>
  <si>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</si>
  <si>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</si>
  <si>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</si>
  <si>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</si>
  <si>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</si>
  <si>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</si>
  <si>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</si>
  <si>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</si>
  <si>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</si>
  <si>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</si>
  <si>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</si>
  <si>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</si>
  <si>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</si>
  <si>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</si>
  <si>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</si>
  <si>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</si>
  <si>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</si>
  <si>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</si>
  <si>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</si>
  <si>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</si>
  <si>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</si>
  <si>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</si>
  <si>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</si>
  <si>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</si>
  <si>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</si>
  <si>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</si>
  <si>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</si>
  <si>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</si>
  <si>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</si>
  <si>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</si>
  <si>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</si>
  <si>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</si>
  <si>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</si>
  <si>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</si>
  <si>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</si>
  <si>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</si>
  <si>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</si>
  <si>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</si>
  <si>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</si>
  <si>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</si>
  <si>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</si>
  <si>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</si>
  <si>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</si>
  <si>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</si>
  <si>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</si>
  <si>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</si>
  <si>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</si>
  <si>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</si>
  <si>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</si>
  <si>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</si>
  <si>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</si>
  <si>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</si>
  <si>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</si>
  <si>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</si>
  <si>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</si>
  <si>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</si>
  <si>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</si>
  <si>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</si>
  <si>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</si>
  <si>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</si>
  <si>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</si>
  <si>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</si>
  <si>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</si>
  <si>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</si>
  <si>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</si>
  <si>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</si>
  <si>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</si>
  <si>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</si>
  <si>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</si>
  <si>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</si>
  <si>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</si>
  <si>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</si>
  <si>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</si>
  <si>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</si>
  <si>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</si>
  <si>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</si>
  <si>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</si>
  <si>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</si>
  <si>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</si>
  <si>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</si>
  <si>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</si>
  <si>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</si>
  <si>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</si>
  <si>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</si>
  <si>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</si>
  <si>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</si>
  <si>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</si>
  <si>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</si>
  <si>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</si>
  <si>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</si>
  <si>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</si>
  <si>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</si>
  <si>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</si>
  <si>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</si>
  <si>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</si>
  <si>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</si>
  <si>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</si>
  <si>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</si>
  <si>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</si>
  <si>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</si>
  <si>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</si>
  <si>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</si>
  <si>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</si>
  <si>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</si>
  <si>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</si>
  <si>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</si>
  <si>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</si>
  <si>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</si>
  <si>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</si>
  <si>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</si>
  <si>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</si>
  <si>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</si>
  <si>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</si>
  <si>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</si>
  <si>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</si>
  <si>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</si>
  <si>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</si>
  <si>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</si>
  <si>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</si>
  <si>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</si>
  <si>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</si>
  <si>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</si>
  <si>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</si>
  <si>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</si>
  <si>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</si>
  <si>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</si>
  <si>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</si>
  <si>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</si>
  <si>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</si>
  <si>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</si>
  <si>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</si>
  <si>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</si>
  <si>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</si>
  <si>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</si>
  <si>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</si>
  <si>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</si>
  <si>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</si>
  <si>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</si>
  <si>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</si>
  <si>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</si>
  <si>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</si>
  <si>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</si>
  <si>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</si>
  <si>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</si>
  <si>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</si>
  <si>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</si>
  <si>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</si>
  <si>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</si>
  <si>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</si>
  <si>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</si>
  <si>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</si>
  <si>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</si>
  <si>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</si>
  <si>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</si>
  <si>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</si>
  <si>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</si>
  <si>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</si>
  <si>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</si>
  <si>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</si>
  <si>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</si>
  <si>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</si>
  <si>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</si>
  <si>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</si>
  <si>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</si>
  <si>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</si>
  <si>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</si>
  <si>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</si>
  <si>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</si>
  <si>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</si>
  <si>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</si>
  <si>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</si>
  <si>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</si>
  <si>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</si>
  <si>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</si>
  <si>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</si>
  <si>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</si>
  <si>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</si>
  <si>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</si>
  <si>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</si>
  <si>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</si>
  <si>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</si>
  <si>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</si>
  <si>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</si>
  <si>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</si>
  <si>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</si>
  <si>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</si>
  <si>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</si>
  <si>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</si>
  <si>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</si>
  <si>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</si>
  <si>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</si>
  <si>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</si>
  <si>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</si>
  <si>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</si>
  <si>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</si>
  <si>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</si>
  <si>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</si>
  <si>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</si>
  <si>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</si>
  <si>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</si>
  <si>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</si>
  <si>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</si>
  <si>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</si>
  <si>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</si>
  <si>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</si>
  <si>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</si>
  <si>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</si>
  <si>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</si>
  <si>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</si>
  <si>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</si>
  <si>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</si>
  <si>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</si>
  <si>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</si>
  <si>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</si>
  <si>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</si>
  <si>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</si>
  <si>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</si>
  <si>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</si>
  <si>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</si>
  <si>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</si>
  <si>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</si>
  <si>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</si>
  <si>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</si>
  <si>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</si>
  <si>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</si>
  <si>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</si>
  <si>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</si>
  <si>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</si>
  <si>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</si>
  <si>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</si>
  <si>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</si>
  <si>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</si>
  <si>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</si>
  <si>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</si>
  <si>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</si>
  <si>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</si>
  <si>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</si>
  <si>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</si>
  <si>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</si>
  <si>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</si>
  <si>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</si>
  <si>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</si>
  <si>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</si>
  <si>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</si>
  <si>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</si>
  <si>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</si>
  <si>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</si>
  <si>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</si>
  <si>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</si>
  <si>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</si>
  <si>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</si>
  <si>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</si>
  <si>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</si>
  <si>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</si>
  <si>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</si>
  <si>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</si>
  <si>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</si>
  <si>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</si>
  <si>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</si>
  <si>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</si>
  <si>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</si>
  <si>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</si>
  <si>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</si>
  <si>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</si>
  <si>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</si>
  <si>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</si>
  <si>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</si>
  <si>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</si>
  <si>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</si>
  <si>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</si>
  <si>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</si>
  <si>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</si>
  <si>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</si>
  <si>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</si>
  <si>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</si>
  <si>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</si>
  <si>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</si>
  <si>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</si>
  <si>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</si>
  <si>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</si>
  <si>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</si>
  <si>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</si>
  <si>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</si>
  <si>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</si>
  <si>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</si>
  <si>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</si>
  <si>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</si>
  <si>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</si>
  <si>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</si>
  <si>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</si>
  <si>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</si>
  <si>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</si>
  <si>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</si>
  <si>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</si>
  <si>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</si>
  <si>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</si>
  <si>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</si>
  <si>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</si>
  <si>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</si>
  <si>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</si>
  <si>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</si>
  <si>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</si>
  <si>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</si>
  <si>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</si>
  <si>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</si>
  <si>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</si>
  <si>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</si>
  <si>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</si>
  <si>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</si>
  <si>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</si>
  <si>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</si>
  <si>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</si>
  <si>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</si>
  <si>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</si>
  <si>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</si>
  <si>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</si>
  <si>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</si>
  <si>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</si>
  <si>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</si>
  <si>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</si>
  <si>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</si>
  <si>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</si>
  <si>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</si>
  <si>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</si>
  <si>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</si>
  <si>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</si>
  <si>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</si>
  <si>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</si>
  <si>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</si>
  <si>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</si>
  <si>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</si>
  <si>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</si>
  <si>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</si>
  <si>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</si>
  <si>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</si>
  <si>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</si>
  <si>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</si>
  <si>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</si>
  <si>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</si>
  <si>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</si>
  <si>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</si>
  <si>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</si>
  <si>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</si>
  <si>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</si>
  <si>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</si>
  <si>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</si>
  <si>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</si>
  <si>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</si>
  <si>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</si>
  <si>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</si>
  <si>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</si>
  <si>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</si>
  <si>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</si>
  <si>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</si>
  <si>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</si>
  <si>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</si>
  <si>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</si>
  <si>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</si>
  <si>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</si>
  <si>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</si>
  <si>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</si>
  <si>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</si>
  <si>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</si>
  <si>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</si>
  <si>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</si>
  <si>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</si>
  <si>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</si>
  <si>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</si>
  <si>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</si>
  <si>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</si>
  <si>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</si>
  <si>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</si>
  <si>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</si>
  <si>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</si>
  <si>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</si>
  <si>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</si>
  <si>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</si>
  <si>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</si>
  <si>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</si>
  <si>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</si>
  <si>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</si>
  <si>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</si>
  <si>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</si>
  <si>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</si>
  <si>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</si>
  <si>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</si>
  <si>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</si>
  <si>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</si>
  <si>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</si>
  <si>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</si>
  <si>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</si>
  <si>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</si>
  <si>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</si>
  <si>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</si>
  <si>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</si>
  <si>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</si>
  <si>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</si>
  <si>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</si>
  <si>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</si>
  <si>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</si>
  <si>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</si>
  <si>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</si>
  <si>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</si>
  <si>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</si>
  <si>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</si>
  <si>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</si>
  <si>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</si>
  <si>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</si>
  <si>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</si>
  <si>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</si>
  <si>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</si>
  <si>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</si>
  <si>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</si>
  <si>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</si>
  <si>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</si>
  <si>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</si>
  <si>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</si>
  <si>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</si>
  <si>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</si>
  <si>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</si>
  <si>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</si>
  <si>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</si>
  <si>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</si>
  <si>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</si>
  <si>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</si>
  <si>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</si>
  <si>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</si>
  <si>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</si>
  <si>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</si>
  <si>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</si>
  <si>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</si>
  <si>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</si>
  <si>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</si>
  <si>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</si>
  <si>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</si>
  <si>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</si>
  <si>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</si>
  <si>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</si>
  <si>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</si>
  <si>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</si>
  <si>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</si>
  <si>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</si>
  <si>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</si>
  <si>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</si>
  <si>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</si>
  <si>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</si>
  <si>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</si>
  <si>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</si>
  <si>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</si>
  <si>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</si>
  <si>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</si>
  <si>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</si>
  <si>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</si>
  <si>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</si>
  <si>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</si>
  <si>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</si>
  <si>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</si>
  <si>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</si>
  <si>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</si>
  <si>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</si>
  <si>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</si>
  <si>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</si>
  <si>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</si>
  <si>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</si>
  <si>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</si>
  <si>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</si>
  <si>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</si>
  <si>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</si>
  <si>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</si>
  <si>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</si>
  <si>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</si>
  <si>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</si>
  <si>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</si>
  <si>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</si>
  <si>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</si>
  <si>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</si>
  <si>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</si>
  <si>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</si>
  <si>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</si>
  <si>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</si>
  <si>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</si>
  <si>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</si>
  <si>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</si>
  <si>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</si>
  <si>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</si>
  <si>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</si>
  <si>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</si>
  <si>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</si>
  <si>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</si>
  <si>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</si>
  <si>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</si>
  <si>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</si>
  <si>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</si>
  <si>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</si>
  <si>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</si>
  <si>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</si>
  <si>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</si>
  <si>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</si>
  <si>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</si>
  <si>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</si>
  <si>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</si>
  <si>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</si>
  <si>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</si>
  <si>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</si>
  <si>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</si>
  <si>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</si>
  <si>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</si>
  <si>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</si>
  <si>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</si>
  <si>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</si>
  <si>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</si>
  <si>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</si>
  <si>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</si>
  <si>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</si>
  <si>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</si>
  <si>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</si>
  <si>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</si>
  <si>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</si>
  <si>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</si>
  <si>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</si>
  <si>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</si>
  <si>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</si>
  <si>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</si>
  <si>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</si>
  <si>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</si>
  <si>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</si>
  <si>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</si>
  <si>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</si>
  <si>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</si>
  <si>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</si>
  <si>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</si>
  <si>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</si>
  <si>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</si>
  <si>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</si>
  <si>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</si>
  <si>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</si>
  <si>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</si>
  <si>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</si>
  <si>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</si>
  <si>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</si>
  <si>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</si>
  <si>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</si>
  <si>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</si>
  <si>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</si>
  <si>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</si>
  <si>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</si>
  <si>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</si>
  <si>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</si>
  <si>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</si>
  <si>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</si>
  <si>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</si>
  <si>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</si>
  <si>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</si>
  <si>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</si>
  <si>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</si>
  <si>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</si>
  <si>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</si>
  <si>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</si>
  <si>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</si>
  <si>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</si>
  <si>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</si>
  <si>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</si>
  <si>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</si>
  <si>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</si>
  <si>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</si>
  <si>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</si>
  <si>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</si>
  <si>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</si>
  <si>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</si>
  <si>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</si>
  <si>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</si>
  <si>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</si>
  <si>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</si>
  <si>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</si>
  <si>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</si>
  <si>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</si>
  <si>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</si>
  <si>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</si>
  <si>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</si>
  <si>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</si>
  <si>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</si>
  <si>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</si>
  <si>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</si>
  <si>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</si>
  <si>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</si>
  <si>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</si>
  <si>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</si>
  <si>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</si>
  <si>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</si>
  <si>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</si>
  <si>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</si>
  <si>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</si>
  <si>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</si>
  <si>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</si>
  <si>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</si>
  <si>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</si>
  <si>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</si>
  <si>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</si>
  <si>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</si>
  <si>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</si>
  <si>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</si>
  <si>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</si>
  <si>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</si>
  <si>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</si>
  <si>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</si>
  <si>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</si>
  <si>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</si>
  <si>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</si>
  <si>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</si>
  <si>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</si>
  <si>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</si>
  <si>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</si>
  <si>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</si>
  <si>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</si>
  <si>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</si>
  <si>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</si>
  <si>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</si>
  <si>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</si>
  <si>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</si>
  <si>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</si>
  <si>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</si>
  <si>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</si>
  <si>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</si>
  <si>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</si>
  <si>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</si>
  <si>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</si>
  <si>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</si>
  <si>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</si>
  <si>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</si>
  <si>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</si>
  <si>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</si>
  <si>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</si>
  <si>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</si>
  <si>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</si>
  <si>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</si>
  <si>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</si>
  <si>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</si>
  <si>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</si>
  <si>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</si>
  <si>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</si>
  <si>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</si>
  <si>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</si>
  <si>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</si>
  <si>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</si>
  <si>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</si>
  <si>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</si>
  <si>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</si>
  <si>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</si>
  <si>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</si>
  <si>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</si>
  <si>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</si>
  <si>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</si>
  <si>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</si>
  <si>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</si>
  <si>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</si>
  <si>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</si>
  <si>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</si>
  <si>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</si>
  <si>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</si>
  <si>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</si>
  <si>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</si>
  <si>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</si>
  <si>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</si>
  <si>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</si>
  <si>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</si>
  <si>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</si>
  <si>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</si>
  <si>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</si>
  <si>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</si>
  <si>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</si>
  <si>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</si>
  <si>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</si>
  <si>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</si>
  <si>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</si>
  <si>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</si>
  <si>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</si>
  <si>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</si>
  <si>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</si>
  <si>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</si>
  <si>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</si>
  <si>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</si>
  <si>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</si>
  <si>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</si>
  <si>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</si>
  <si>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</si>
  <si>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</si>
  <si>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</si>
  <si>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</si>
  <si>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</si>
  <si>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</si>
  <si>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</si>
  <si>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</si>
  <si>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</si>
  <si>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</si>
  <si>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</si>
  <si>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</si>
  <si>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</si>
  <si>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</si>
  <si>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</si>
  <si>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</si>
  <si>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</si>
  <si>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</si>
  <si>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</si>
  <si>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</si>
  <si>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</si>
  <si>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</si>
  <si>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</si>
  <si>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</si>
  <si>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</si>
  <si>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</si>
  <si>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</si>
  <si>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</si>
  <si>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</si>
  <si>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</si>
  <si>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</si>
  <si>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</si>
  <si>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</si>
  <si>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</si>
  <si>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</si>
  <si>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</si>
  <si>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</si>
  <si>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</si>
  <si>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</si>
  <si>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</si>
  <si>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</si>
  <si>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</si>
  <si>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</si>
  <si>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</si>
  <si>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</si>
  <si>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</si>
  <si>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</si>
  <si>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</si>
  <si>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</si>
  <si>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</si>
  <si>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</si>
  <si>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</si>
  <si>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</si>
  <si>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</si>
  <si>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</si>
  <si>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</si>
  <si>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</si>
  <si>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</si>
  <si>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</si>
  <si>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</si>
  <si>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</si>
  <si>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</si>
  <si>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</si>
  <si>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</si>
  <si>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</si>
  <si>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</si>
  <si>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</si>
  <si>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</si>
  <si>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</si>
  <si>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</si>
  <si>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</si>
  <si>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</si>
  <si>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</si>
  <si>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</si>
  <si>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</si>
  <si>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</si>
  <si>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</si>
  <si>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</si>
  <si>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</si>
  <si>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</si>
  <si>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</si>
  <si>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</si>
  <si>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</si>
  <si>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</si>
  <si>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</si>
  <si>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</si>
  <si>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</si>
  <si>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</si>
  <si>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</si>
  <si>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</si>
  <si>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</si>
  <si>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</si>
  <si>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</si>
  <si>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</si>
  <si>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</si>
  <si>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</si>
  <si>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</si>
  <si>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</si>
  <si>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</si>
  <si>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</si>
  <si>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</si>
  <si>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</si>
  <si>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</si>
  <si>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</si>
  <si>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</si>
  <si>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</si>
  <si>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</si>
  <si>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</si>
  <si>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</si>
  <si>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</si>
  <si>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</si>
  <si>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</si>
  <si>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</si>
  <si>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</si>
  <si>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</si>
  <si>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</si>
  <si>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</si>
  <si>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</si>
  <si>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</si>
  <si>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</si>
  <si>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</si>
  <si>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</si>
  <si>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</si>
  <si>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</si>
  <si>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</si>
  <si>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</si>
  <si>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</si>
  <si>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</si>
  <si>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</si>
  <si>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</si>
  <si>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</si>
  <si>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</si>
  <si>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</si>
  <si>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</si>
  <si>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</si>
  <si>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</si>
  <si>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</si>
  <si>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</si>
  <si>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</si>
  <si>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</si>
  <si>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</si>
  <si>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</si>
  <si>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</si>
  <si>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</si>
  <si>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</si>
  <si>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</si>
  <si>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</si>
  <si>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</si>
  <si>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</si>
  <si>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</si>
  <si>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</si>
  <si>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</si>
  <si>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</si>
  <si>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</si>
  <si>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</si>
  <si>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</si>
  <si>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</si>
  <si>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</si>
  <si>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</si>
  <si>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</si>
  <si>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</si>
  <si>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</si>
  <si>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</si>
  <si>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</si>
  <si>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</si>
  <si>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</si>
  <si>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</si>
  <si>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</si>
  <si>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</si>
  <si>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</si>
  <si>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</si>
  <si>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</si>
  <si>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</si>
  <si>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</si>
  <si>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</si>
  <si>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</si>
  <si>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</si>
  <si>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</si>
  <si>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</si>
  <si>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</si>
  <si>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</si>
  <si>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</si>
  <si>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</si>
  <si>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</si>
  <si>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</si>
  <si>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</si>
  <si>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</si>
  <si>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</si>
  <si>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</si>
  <si>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</si>
  <si>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</si>
  <si>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</si>
  <si>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</si>
  <si>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</si>
  <si>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</si>
  <si>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</si>
  <si>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</si>
  <si>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</si>
  <si>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</si>
  <si>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</si>
  <si>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</si>
  <si>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</si>
  <si>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</si>
  <si>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</si>
  <si>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</si>
  <si>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</si>
  <si>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</si>
  <si>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</si>
  <si>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</si>
  <si>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</si>
  <si>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</si>
  <si>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</si>
  <si>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</si>
  <si>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</si>
  <si>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</si>
  <si>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</si>
  <si>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</si>
  <si>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</si>
  <si>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</si>
  <si>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</si>
  <si>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</si>
  <si>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</si>
  <si>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</si>
  <si>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</si>
  <si>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</si>
  <si>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</si>
  <si>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</si>
  <si>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</si>
  <si>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</si>
  <si>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</si>
  <si>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</si>
  <si>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</si>
  <si>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</si>
  <si>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</si>
  <si>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</si>
  <si>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</si>
  <si>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</si>
  <si>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</si>
  <si>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</si>
  <si>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</si>
  <si>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</si>
  <si>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</si>
  <si>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</si>
  <si>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</si>
  <si>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</si>
  <si>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</si>
  <si>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</si>
  <si>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</si>
  <si>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</si>
  <si>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</si>
  <si>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</si>
  <si>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</si>
  <si>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</si>
  <si>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</si>
  <si>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</si>
  <si>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</si>
  <si>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</si>
  <si>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</si>
  <si>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</si>
  <si>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</si>
  <si>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</si>
  <si>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</si>
  <si>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</si>
  <si>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</si>
  <si>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</si>
  <si>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</si>
  <si>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</si>
  <si>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</si>
  <si>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</si>
  <si>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</si>
  <si>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</si>
  <si>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</si>
  <si>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</si>
  <si>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</si>
  <si>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</si>
  <si>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</si>
  <si>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</si>
  <si>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</si>
  <si>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</si>
  <si>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</si>
  <si>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</si>
  <si>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</si>
  <si>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</si>
  <si>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</si>
  <si>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</si>
  <si>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</si>
  <si>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</si>
  <si>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</si>
  <si>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</si>
  <si>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</si>
  <si>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</si>
  <si>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</si>
  <si>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</si>
  <si>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</si>
  <si>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</si>
  <si>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</si>
  <si>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</si>
  <si>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</si>
  <si>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</si>
  <si>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</si>
  <si>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</si>
  <si>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</si>
  <si>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</si>
  <si>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</si>
  <si>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</si>
  <si>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</si>
  <si>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</si>
  <si>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</si>
  <si>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</si>
  <si>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</si>
  <si>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</si>
  <si>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</si>
  <si>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</si>
  <si>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</si>
  <si>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</si>
  <si>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</si>
  <si>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</si>
  <si>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</si>
  <si>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</si>
  <si>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</si>
  <si>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</si>
  <si>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</si>
  <si>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</si>
  <si>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</si>
  <si>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</si>
  <si>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</si>
  <si>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</si>
  <si>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</si>
  <si>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</si>
  <si>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</si>
  <si>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</si>
  <si>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</si>
  <si>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</si>
  <si>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</si>
  <si>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</si>
  <si>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</si>
  <si>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</si>
  <si>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</si>
  <si>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</si>
  <si>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</si>
  <si>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</si>
  <si>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</si>
  <si>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</si>
  <si>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</si>
  <si>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</si>
  <si>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</si>
  <si>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</si>
  <si>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</si>
  <si>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</si>
  <si>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</si>
  <si>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</si>
  <si>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</si>
  <si>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</si>
  <si>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</si>
  <si>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</si>
  <si>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</si>
  <si>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</si>
  <si>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</si>
  <si>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</si>
  <si>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</si>
  <si>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</si>
  <si>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</si>
  <si>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</si>
  <si>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</si>
  <si>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</si>
  <si>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</si>
  <si>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</si>
  <si>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</si>
  <si>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</si>
  <si>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</si>
  <si>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</si>
  <si>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</si>
  <si>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</si>
  <si>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</si>
  <si>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</si>
  <si>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</si>
  <si>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</si>
  <si>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</si>
  <si>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</si>
  <si>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</si>
  <si>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</si>
  <si>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</si>
  <si>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</si>
  <si>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</si>
  <si>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</si>
  <si>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</si>
  <si>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</si>
  <si>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</si>
  <si>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</si>
  <si>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</si>
  <si>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</si>
  <si>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</si>
  <si>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</si>
  <si>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</si>
  <si>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</si>
  <si>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</si>
  <si>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</si>
  <si>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</si>
  <si>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</si>
  <si>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</si>
  <si>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</si>
  <si>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</si>
  <si>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</si>
  <si>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</si>
  <si>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</si>
  <si>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</si>
  <si>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</si>
  <si>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</si>
  <si>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</si>
  <si>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</si>
  <si>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</si>
  <si>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</si>
  <si>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</si>
  <si>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</si>
  <si>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</si>
  <si>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</si>
  <si>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</si>
  <si>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</si>
  <si>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</si>
  <si>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</si>
  <si>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</si>
  <si>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</si>
  <si>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</si>
  <si>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</si>
  <si>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</si>
  <si>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</si>
  <si>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</si>
  <si>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</si>
  <si>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</si>
  <si>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</si>
  <si>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</si>
  <si>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</si>
  <si>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</si>
  <si>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</si>
  <si>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</si>
  <si>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</si>
  <si>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</si>
  <si>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</si>
  <si>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</si>
  <si>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</si>
  <si>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</si>
  <si>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</si>
  <si>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</si>
  <si>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</si>
  <si>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</si>
  <si>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</si>
  <si>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</si>
  <si>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</si>
  <si>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</si>
  <si>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</si>
  <si>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</si>
  <si>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</si>
  <si>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</si>
  <si>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</si>
  <si>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</si>
  <si>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</si>
  <si>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</si>
  <si>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</si>
  <si>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</si>
  <si>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</si>
  <si>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</si>
  <si>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</si>
  <si>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</si>
  <si>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</si>
  <si>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</si>
  <si>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</si>
  <si>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</si>
  <si>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</si>
  <si>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</si>
  <si>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</si>
  <si>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</si>
  <si>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</si>
  <si>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</si>
  <si>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</si>
  <si>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</si>
  <si>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</si>
  <si>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</si>
  <si>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</si>
  <si>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</si>
  <si>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</si>
  <si>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</si>
  <si>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</si>
  <si>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</si>
  <si>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</si>
  <si>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</si>
  <si>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</si>
  <si>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</si>
  <si>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</si>
  <si>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</si>
  <si>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</si>
  <si>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</si>
  <si>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</si>
  <si>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</si>
  <si>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</si>
  <si>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</si>
  <si>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</si>
  <si>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</si>
  <si>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</si>
  <si>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</si>
  <si>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</si>
  <si>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</si>
  <si>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</si>
  <si>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</si>
  <si>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</si>
  <si>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</si>
  <si>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</si>
  <si>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</si>
  <si>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</si>
  <si>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</si>
  <si>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</si>
  <si>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</si>
  <si>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</si>
  <si>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</si>
  <si>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</si>
  <si>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</si>
  <si>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</si>
  <si>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</si>
  <si>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</si>
  <si>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</si>
  <si>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</si>
  <si>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</si>
  <si>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</si>
  <si>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</si>
  <si>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</si>
  <si>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</si>
  <si>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</si>
  <si>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</si>
  <si>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</si>
  <si>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</si>
  <si>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</si>
  <si>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</si>
  <si>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</si>
  <si>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</si>
  <si>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</si>
  <si>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</si>
  <si>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</si>
  <si>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</si>
  <si>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</si>
  <si>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</si>
  <si>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</si>
  <si>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</si>
  <si>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</si>
  <si>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</si>
  <si>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</si>
  <si>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</si>
  <si>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</si>
  <si>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</si>
  <si>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</si>
  <si>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</si>
  <si>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</si>
  <si>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</si>
  <si>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</si>
  <si>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</si>
  <si>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</si>
  <si>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</si>
  <si>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</si>
  <si>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</si>
  <si>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</si>
  <si>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</si>
  <si>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</si>
  <si>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</si>
  <si>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</si>
  <si>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</si>
  <si>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</si>
  <si>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</si>
  <si>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</si>
  <si>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</si>
  <si>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</si>
  <si>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</si>
  <si>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</si>
  <si>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</si>
  <si>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</si>
  <si>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</si>
  <si>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</si>
  <si>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</si>
  <si>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</si>
  <si>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</si>
  <si>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</si>
  <si>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</si>
  <si>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</si>
  <si>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</si>
  <si>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</si>
  <si>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</si>
  <si>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</si>
  <si>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</si>
  <si>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</si>
  <si>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</si>
  <si>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</si>
  <si>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</si>
  <si>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</si>
  <si>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</si>
  <si>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</si>
  <si>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</si>
  <si>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</si>
  <si>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</si>
  <si>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</si>
  <si>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</si>
  <si>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</si>
  <si>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</si>
  <si>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</si>
  <si>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</si>
  <si>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</si>
  <si>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</si>
  <si>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</si>
  <si>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</si>
  <si>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</si>
  <si>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</si>
  <si>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</si>
  <si>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</si>
  <si>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</si>
  <si>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</si>
  <si>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</si>
  <si>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</si>
  <si>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</si>
  <si>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</si>
  <si>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</si>
  <si>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</si>
  <si>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</si>
  <si>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</si>
  <si>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</si>
  <si>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</si>
  <si>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</si>
  <si>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</si>
  <si>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</si>
  <si>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</si>
  <si>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</si>
  <si>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</si>
  <si>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</si>
  <si>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</si>
  <si>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</si>
  <si>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</si>
  <si>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</si>
  <si>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</si>
  <si>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</si>
  <si>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</si>
  <si>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</si>
  <si>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</si>
  <si>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</si>
  <si>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</si>
  <si>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</si>
  <si>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</si>
  <si>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</si>
  <si>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</si>
  <si>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</si>
  <si>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</si>
  <si>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</si>
  <si>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</si>
  <si>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</si>
  <si>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</si>
  <si>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</si>
  <si>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</si>
  <si>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</si>
  <si>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</si>
  <si>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</si>
  <si>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</si>
  <si>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</si>
  <si>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</si>
  <si>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</si>
  <si>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</si>
  <si>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</si>
  <si>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</si>
  <si>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</si>
  <si>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</si>
  <si>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</si>
  <si>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</si>
  <si>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</si>
  <si>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</si>
  <si>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</si>
  <si>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</si>
  <si>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</si>
  <si>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</si>
  <si>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</si>
  <si>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</si>
  <si>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</si>
  <si>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</si>
  <si>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</si>
  <si>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</si>
  <si>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</si>
  <si>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</si>
  <si>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</si>
  <si>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</si>
  <si>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</si>
  <si>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</si>
  <si>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</si>
  <si>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</si>
  <si>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</si>
  <si>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</si>
  <si>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</si>
  <si>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</si>
  <si>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</si>
  <si>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</si>
  <si>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</si>
  <si>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</si>
  <si>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</si>
  <si>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</si>
  <si>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</si>
  <si>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</si>
  <si>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</si>
  <si>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</si>
  <si>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</si>
  <si>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</si>
  <si>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</si>
  <si>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</si>
  <si>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</si>
  <si>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</si>
  <si>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</si>
  <si>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</si>
  <si>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</si>
  <si>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</si>
  <si>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</si>
  <si>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</si>
  <si>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</si>
  <si>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</si>
  <si>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</si>
  <si>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</si>
  <si>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</si>
  <si>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</si>
  <si>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</si>
  <si>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</si>
  <si>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</si>
  <si>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</si>
  <si>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</si>
  <si>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</si>
  <si>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</si>
  <si>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</si>
  <si>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</si>
  <si>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</si>
  <si>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</si>
  <si>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</si>
  <si>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</si>
  <si>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</si>
  <si>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</si>
  <si>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</si>
  <si>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</si>
  <si>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</si>
  <si>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</si>
  <si>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</si>
  <si>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</si>
  <si>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</si>
  <si>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</si>
  <si>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</si>
  <si>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</si>
  <si>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</si>
  <si>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</si>
  <si>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</si>
  <si>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</si>
  <si>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</si>
  <si>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</si>
  <si>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</si>
  <si>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</si>
  <si>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</si>
  <si>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</si>
  <si>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</si>
  <si>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</si>
  <si>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</si>
  <si>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</si>
  <si>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</si>
  <si>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</si>
  <si>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</si>
  <si>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</si>
  <si>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</si>
  <si>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</si>
  <si>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</si>
  <si>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</si>
  <si>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</si>
  <si>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</si>
  <si>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</si>
  <si>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</si>
  <si>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</si>
  <si>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</si>
  <si>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</si>
  <si>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</si>
  <si>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</si>
  <si>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</si>
  <si>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</si>
  <si>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</si>
  <si>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</si>
  <si>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</si>
  <si>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</si>
  <si>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</si>
  <si>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</si>
  <si>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</si>
  <si>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</si>
  <si>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</si>
  <si>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</si>
  <si>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</si>
  <si>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</si>
  <si>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</si>
  <si>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</si>
  <si>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</si>
  <si>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</si>
  <si>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</si>
  <si>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</si>
  <si>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</si>
  <si>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</si>
  <si>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</si>
  <si>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</si>
  <si>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</si>
  <si>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</si>
  <si>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</si>
  <si>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</si>
  <si>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</si>
  <si>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</si>
  <si>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</si>
  <si>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</si>
  <si>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</si>
  <si>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</si>
  <si>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</si>
  <si>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</si>
  <si>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</si>
  <si>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</si>
  <si>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</si>
  <si>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</si>
  <si>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</si>
  <si>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</si>
  <si>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</si>
  <si>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</si>
  <si>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</si>
  <si>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</si>
  <si>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</si>
  <si>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</si>
  <si>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</si>
  <si>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</si>
  <si>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</si>
  <si>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</si>
  <si>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</si>
  <si>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</si>
  <si>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</si>
  <si>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</si>
  <si>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</si>
  <si>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</si>
  <si>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</si>
  <si>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</si>
  <si>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</si>
  <si>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</si>
  <si>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</si>
  <si>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</si>
  <si>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</si>
  <si>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</si>
  <si>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</si>
  <si>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</si>
  <si>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</si>
  <si>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</si>
  <si>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</si>
  <si>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</si>
  <si>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</si>
  <si>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</si>
  <si>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</si>
  <si>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</si>
  <si>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</si>
  <si>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</si>
  <si>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</si>
  <si>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</si>
  <si>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</si>
  <si>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</si>
  <si>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</si>
  <si>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</si>
  <si>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</si>
  <si>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</si>
  <si>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</si>
  <si>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</si>
  <si>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</si>
  <si>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</si>
  <si>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</si>
  <si>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</si>
  <si>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</si>
  <si>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</si>
  <si>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</si>
  <si>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</si>
  <si>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</si>
  <si>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</si>
  <si>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</si>
  <si>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</si>
  <si>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</si>
  <si>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</si>
  <si>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</si>
  <si>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</si>
  <si>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</si>
  <si>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</si>
  <si>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</si>
  <si>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</si>
  <si>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</si>
  <si>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</si>
  <si>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</si>
  <si>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</si>
  <si>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</si>
  <si>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</si>
  <si>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</si>
  <si>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</si>
  <si>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</si>
  <si>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</si>
  <si>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</si>
  <si>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</si>
  <si>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</si>
  <si>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</si>
  <si>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</si>
  <si>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</si>
  <si>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</si>
  <si>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</si>
  <si>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</si>
  <si>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</si>
  <si>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</si>
  <si>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</si>
  <si>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</si>
  <si>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</si>
  <si>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</si>
  <si>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</si>
  <si>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</si>
  <si>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</si>
  <si>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</si>
  <si>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</si>
  <si>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</si>
  <si>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</si>
  <si>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</si>
  <si>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</si>
  <si>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</si>
  <si>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</si>
  <si>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</si>
  <si>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</si>
  <si>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</si>
  <si>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</si>
  <si>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</si>
  <si>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</si>
  <si>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</si>
  <si>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</si>
  <si>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</si>
  <si>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</si>
  <si>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</si>
  <si>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</si>
  <si>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</si>
  <si>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</si>
  <si>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</si>
  <si>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</si>
  <si>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</si>
  <si>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</si>
  <si>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</si>
  <si>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</si>
  <si>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</si>
  <si>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</si>
  <si>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</si>
  <si>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</si>
  <si>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</si>
  <si>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</si>
  <si>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</si>
  <si>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</si>
  <si>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</si>
  <si>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</si>
  <si>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</si>
  <si>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</si>
  <si>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</si>
  <si>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</si>
  <si>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</si>
  <si>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</si>
  <si>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</si>
  <si>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</si>
  <si>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</si>
  <si>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</si>
  <si>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</si>
  <si>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</si>
  <si>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</si>
  <si>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</si>
  <si>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</si>
  <si>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</si>
  <si>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</si>
  <si>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</si>
  <si>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</si>
  <si>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</si>
  <si>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</si>
  <si>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</si>
  <si>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</si>
  <si>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</si>
  <si>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</si>
  <si>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</si>
  <si>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</si>
  <si>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</si>
  <si>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</si>
  <si>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</si>
  <si>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</si>
  <si>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</si>
  <si>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</si>
  <si>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</si>
  <si>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</si>
  <si>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</si>
  <si>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</si>
  <si>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</si>
  <si>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</si>
  <si>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</si>
  <si>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</si>
  <si>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</si>
  <si>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</si>
  <si>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</si>
  <si>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</si>
  <si>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</si>
  <si>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</si>
  <si>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</si>
  <si>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</si>
  <si>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</si>
  <si>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</si>
  <si>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</si>
  <si>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</si>
  <si>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</si>
  <si>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</si>
  <si>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</si>
  <si>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</si>
  <si>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</si>
  <si>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</si>
  <si>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</si>
  <si>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</si>
  <si>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</si>
  <si>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</si>
  <si>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</si>
  <si>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</si>
  <si>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</si>
  <si>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</si>
  <si>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</si>
  <si>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</si>
  <si>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</si>
  <si>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</si>
  <si>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</si>
  <si>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</si>
  <si>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</si>
  <si>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</si>
  <si>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</si>
  <si>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</si>
  <si>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</si>
  <si>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</si>
  <si>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</si>
  <si>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</si>
  <si>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</si>
  <si>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</si>
  <si>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</si>
  <si>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</si>
  <si>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</si>
  <si>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</si>
  <si>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</si>
  <si>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</si>
  <si>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</si>
  <si>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</si>
  <si>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</si>
  <si>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</si>
  <si>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</si>
  <si>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</si>
  <si>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</si>
  <si>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</si>
  <si>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</si>
  <si>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</si>
  <si>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</si>
  <si>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</si>
  <si>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</si>
  <si>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</si>
  <si>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</si>
  <si>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</si>
  <si>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</si>
  <si>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</si>
  <si>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</si>
  <si>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</si>
  <si>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</si>
  <si>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</si>
  <si>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</si>
  <si>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</si>
  <si>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</si>
  <si>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</si>
  <si>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</si>
  <si>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</si>
  <si>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</si>
  <si>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</si>
  <si>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</si>
  <si>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</si>
  <si>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</si>
  <si>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</si>
  <si>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</si>
  <si>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</si>
  <si>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</si>
  <si>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</si>
  <si>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</si>
  <si>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</si>
  <si>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</si>
  <si>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</si>
  <si>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</si>
  <si>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</si>
  <si>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</si>
  <si>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</si>
  <si>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</si>
  <si>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</si>
  <si>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</si>
  <si>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</si>
  <si>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</si>
  <si>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</si>
  <si>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</si>
  <si>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</si>
  <si>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</si>
  <si>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</si>
  <si>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</si>
  <si>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</si>
  <si>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</si>
  <si>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</si>
  <si>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</si>
  <si>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</si>
  <si>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</si>
  <si>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</si>
  <si>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</si>
  <si>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</si>
  <si>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</si>
  <si>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</si>
  <si>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</si>
  <si>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</si>
  <si>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</si>
  <si>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</si>
  <si>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</si>
  <si>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</si>
  <si>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</si>
  <si>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</si>
  <si>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</si>
  <si>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</si>
  <si>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</si>
  <si>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</si>
  <si>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</si>
  <si>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</si>
  <si>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</si>
  <si>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</si>
  <si>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</si>
  <si>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</si>
  <si>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</si>
  <si>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</si>
  <si>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</si>
  <si>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</si>
  <si>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</si>
  <si>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</si>
  <si>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</si>
  <si>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</si>
  <si>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</si>
  <si>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</si>
  <si>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</si>
  <si>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</si>
  <si>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</si>
  <si>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</si>
  <si>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</si>
  <si>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</si>
  <si>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</si>
  <si>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</si>
  <si>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</si>
  <si>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</si>
  <si>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</si>
  <si>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</si>
  <si>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</si>
  <si>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</si>
  <si>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</si>
  <si>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</si>
  <si>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</si>
  <si>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</si>
  <si>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</si>
  <si>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</si>
  <si>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</si>
  <si>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</si>
  <si>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</si>
  <si>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</si>
  <si>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</si>
  <si>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</si>
  <si>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</si>
  <si>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</si>
  <si>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</si>
  <si>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</si>
  <si>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</si>
  <si>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</si>
  <si>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</si>
  <si>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</si>
  <si>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</si>
  <si>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</si>
  <si>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</si>
  <si>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</si>
  <si>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</si>
  <si>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</si>
  <si>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</si>
  <si>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</si>
  <si>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</si>
  <si>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</si>
  <si>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</si>
  <si>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</si>
  <si>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</si>
  <si>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</si>
  <si>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</si>
  <si>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</si>
  <si>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</si>
  <si>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</si>
  <si>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</si>
  <si>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</si>
  <si>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</si>
  <si>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</si>
  <si>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</si>
  <si>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</si>
  <si>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</si>
  <si>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</si>
  <si>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</si>
  <si>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</si>
  <si>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</si>
  <si>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</si>
  <si>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</si>
  <si>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</si>
  <si>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</si>
  <si>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</si>
  <si>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</si>
  <si>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</si>
  <si>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</si>
  <si>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</si>
  <si>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</si>
  <si>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</si>
  <si>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</si>
  <si>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</si>
  <si>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</si>
  <si>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</si>
  <si>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</si>
  <si>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</si>
  <si>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</si>
  <si>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</si>
  <si>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</si>
  <si>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</si>
  <si>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</si>
  <si>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</si>
  <si>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</si>
  <si>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</si>
  <si>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</si>
  <si>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</si>
  <si>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</si>
  <si>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</si>
  <si>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</si>
  <si>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</si>
  <si>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</si>
  <si>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</si>
  <si>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</si>
  <si>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</si>
  <si>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</si>
  <si>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</si>
  <si>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</si>
  <si>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</si>
  <si>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</si>
  <si>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</si>
  <si>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</si>
  <si>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</si>
  <si>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</si>
  <si>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</si>
  <si>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</si>
  <si>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</si>
  <si>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</si>
  <si>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</si>
  <si>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</si>
  <si>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</si>
  <si>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</si>
  <si>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</si>
  <si>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</si>
  <si>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</si>
  <si>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</si>
  <si>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</si>
  <si>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</si>
  <si>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</si>
  <si>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</si>
  <si>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</si>
  <si>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</si>
  <si>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</si>
  <si>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</si>
  <si>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</si>
  <si>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</si>
  <si>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</si>
  <si>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</si>
  <si>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</si>
  <si>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</si>
  <si>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</si>
  <si>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</si>
  <si>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</si>
  <si>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</si>
  <si>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</si>
  <si>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</si>
  <si>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</si>
  <si>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</si>
  <si>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</si>
  <si>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</si>
  <si>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</si>
  <si>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</si>
  <si>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</si>
  <si>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</si>
  <si>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</si>
  <si>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</si>
  <si>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</si>
  <si>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</si>
  <si>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</si>
  <si>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</si>
  <si>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</si>
  <si>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</si>
  <si>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</si>
  <si>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</si>
  <si>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</si>
  <si>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</si>
  <si>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</si>
  <si>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</si>
  <si>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</si>
  <si>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</si>
  <si>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</si>
  <si>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</si>
  <si>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</si>
  <si>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</si>
  <si>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</si>
  <si>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</si>
  <si>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</si>
  <si>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</si>
  <si>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</si>
  <si>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</si>
  <si>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</si>
  <si>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</si>
  <si>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</si>
  <si>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</si>
  <si>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</si>
  <si>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</si>
  <si>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</si>
  <si>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</si>
  <si>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</si>
  <si>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</si>
  <si>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</si>
  <si>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</si>
  <si>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</si>
  <si>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</si>
  <si>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</si>
  <si>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</si>
  <si>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</si>
  <si>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</si>
  <si>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</si>
  <si>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</si>
  <si>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</si>
  <si>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</si>
  <si>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</si>
  <si>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</si>
  <si>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</si>
  <si>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</si>
  <si>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</si>
  <si>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</si>
  <si>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</si>
  <si>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</si>
  <si>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</si>
  <si>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</si>
  <si>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</si>
  <si>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</si>
  <si>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</si>
  <si>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</si>
  <si>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</si>
  <si>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</si>
  <si>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</si>
  <si>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</si>
  <si>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</si>
  <si>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</si>
  <si>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</si>
  <si>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</si>
  <si>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</si>
  <si>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</si>
  <si>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</si>
  <si>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</si>
  <si>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</si>
  <si>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</si>
  <si>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</si>
  <si>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</si>
  <si>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</si>
  <si>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</si>
  <si>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</si>
  <si>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</si>
  <si>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</si>
  <si>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</si>
  <si>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</si>
  <si>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</si>
  <si>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</si>
  <si>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</si>
  <si>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</si>
  <si>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</si>
  <si>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</si>
  <si>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</si>
  <si>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</si>
  <si>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</si>
  <si>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</si>
  <si>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</si>
  <si>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</si>
  <si>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</si>
  <si>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</si>
  <si>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</si>
  <si>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</si>
  <si>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</si>
  <si>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</si>
  <si>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</si>
  <si>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</si>
  <si>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</si>
  <si>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</si>
  <si>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</si>
  <si>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</si>
  <si>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</si>
  <si>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</si>
  <si>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</si>
  <si>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</si>
  <si>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</si>
  <si>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</si>
  <si>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</si>
  <si>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</si>
  <si>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</si>
  <si>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</si>
  <si>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</si>
  <si>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</si>
  <si>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</si>
  <si>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</si>
  <si>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</si>
  <si>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</si>
  <si>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</si>
  <si>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</si>
  <si>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</si>
  <si>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</si>
  <si>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</si>
  <si>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</si>
  <si>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</si>
  <si>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</si>
  <si>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</si>
  <si>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</si>
  <si>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</si>
  <si>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</si>
  <si>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</si>
  <si>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</si>
  <si>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</si>
  <si>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</si>
  <si>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</si>
  <si>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</si>
  <si>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</si>
  <si>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</si>
  <si>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</si>
  <si>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</si>
  <si>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</si>
  <si>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</si>
  <si>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</si>
  <si>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</si>
  <si>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</si>
  <si>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</si>
  <si>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</si>
  <si>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</si>
  <si>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</si>
  <si>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</si>
  <si>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</si>
  <si>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</si>
  <si>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</si>
  <si>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</si>
  <si>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</si>
  <si>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</si>
  <si>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</si>
  <si>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</si>
  <si>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</si>
  <si>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</si>
  <si>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</si>
  <si>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</si>
  <si>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</si>
  <si>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</si>
  <si>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</si>
  <si>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</si>
  <si>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</si>
  <si>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</si>
  <si>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</si>
  <si>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</si>
  <si>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</si>
  <si>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</si>
  <si>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</si>
  <si>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</si>
  <si>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</si>
  <si>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</si>
  <si>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</si>
  <si>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</si>
  <si>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</si>
  <si>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</si>
  <si>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</si>
  <si>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</si>
  <si>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</si>
  <si>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</si>
  <si>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</si>
  <si>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</si>
  <si>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</si>
  <si>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</si>
  <si>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</si>
  <si>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</si>
  <si>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</si>
  <si>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</si>
  <si>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</si>
  <si>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</si>
  <si>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</si>
  <si>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</si>
  <si>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</si>
  <si>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</si>
  <si>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</si>
  <si>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</si>
  <si>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</si>
  <si>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</si>
  <si>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</si>
  <si>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</si>
  <si>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</si>
  <si>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</si>
  <si>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</si>
  <si>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</si>
  <si>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</si>
  <si>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</si>
  <si>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</si>
  <si>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</si>
  <si>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</si>
  <si>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</si>
  <si>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</si>
  <si>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</si>
  <si>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</si>
  <si>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</si>
  <si>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</si>
  <si>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</si>
  <si>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</si>
  <si>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</si>
  <si>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</si>
  <si>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</si>
  <si>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</si>
  <si>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</si>
  <si>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</si>
  <si>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</si>
  <si>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</si>
  <si>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</si>
  <si>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</si>
  <si>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</si>
  <si>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</si>
  <si>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</si>
  <si>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</si>
  <si>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</si>
  <si>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</si>
  <si>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</si>
  <si>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</si>
  <si>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</si>
  <si>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</si>
  <si>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</si>
  <si>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</si>
  <si>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</si>
  <si>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</si>
  <si>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</si>
  <si>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</si>
  <si>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</si>
  <si>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</si>
  <si>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</si>
  <si>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</si>
  <si>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</si>
  <si>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</si>
  <si>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</si>
  <si>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</si>
  <si>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</si>
  <si>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</si>
  <si>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</si>
  <si>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</si>
  <si>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</si>
  <si>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</si>
  <si>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</si>
  <si>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</si>
  <si>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</si>
  <si>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</si>
  <si>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</si>
  <si>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</si>
  <si>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</si>
  <si>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</si>
  <si>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</si>
  <si>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</si>
  <si>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</si>
  <si>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</si>
  <si>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</si>
  <si>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</si>
  <si>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</si>
  <si>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</si>
  <si>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</si>
  <si>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</si>
  <si>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</si>
  <si>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</si>
  <si>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</si>
  <si>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</si>
  <si>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</si>
  <si>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</si>
  <si>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</si>
  <si>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</si>
  <si>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</si>
  <si>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</si>
  <si>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</si>
  <si>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</si>
  <si>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</si>
  <si>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</si>
  <si>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</si>
  <si>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</si>
  <si>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</si>
  <si>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</si>
  <si>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</si>
  <si>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</si>
  <si>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</si>
  <si>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</si>
  <si>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</si>
  <si>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</si>
  <si>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</si>
  <si>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</si>
  <si>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</si>
  <si>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</si>
  <si>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</si>
  <si>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</si>
  <si>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</si>
  <si>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</si>
  <si>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</si>
  <si>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</si>
  <si>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</si>
  <si>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</si>
  <si>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</si>
  <si>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</si>
  <si>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</si>
  <si>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</si>
  <si>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</si>
  <si>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</si>
  <si>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</si>
  <si>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</si>
  <si>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</si>
  <si>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</si>
  <si>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</si>
  <si>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</si>
  <si>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</si>
  <si>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</si>
  <si>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</si>
  <si>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</si>
  <si>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</si>
  <si>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</si>
  <si>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</si>
  <si>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</si>
  <si>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</si>
  <si>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</si>
  <si>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</si>
  <si>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</si>
  <si>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</si>
  <si>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</si>
  <si>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</si>
  <si>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</si>
  <si>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</si>
  <si>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</si>
  <si>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</si>
  <si>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</si>
  <si>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</si>
  <si>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</si>
  <si>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</si>
  <si>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</si>
  <si>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</si>
  <si>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</si>
  <si>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</si>
  <si>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</si>
  <si>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</si>
  <si>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</si>
  <si>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</si>
  <si>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</si>
  <si>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</si>
  <si>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</si>
  <si>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</si>
  <si>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</si>
  <si>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</si>
  <si>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</si>
  <si>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</si>
  <si>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</si>
  <si>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</si>
  <si>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</si>
  <si>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</si>
  <si>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</si>
  <si>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</si>
  <si>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</si>
  <si>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</si>
  <si>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</si>
  <si>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</si>
  <si>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</si>
  <si>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</si>
  <si>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</si>
  <si>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</si>
  <si>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</si>
  <si>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</si>
  <si>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</si>
  <si>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</si>
  <si>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</si>
  <si>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</si>
  <si>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</si>
  <si>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</si>
  <si>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</si>
  <si>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</si>
  <si>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</si>
  <si>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</si>
  <si>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</si>
  <si>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</si>
  <si>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</si>
  <si>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</si>
  <si>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</si>
  <si>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</si>
  <si>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</si>
  <si>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</si>
  <si>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</si>
  <si>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</si>
  <si>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</si>
  <si>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</si>
  <si>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</si>
  <si>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</si>
  <si>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</si>
  <si>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</si>
  <si>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</si>
  <si>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</si>
  <si>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</si>
  <si>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</si>
  <si>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</si>
  <si>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</si>
  <si>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</si>
  <si>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</si>
  <si>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</si>
  <si>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</si>
  <si>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</si>
  <si>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</si>
  <si>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</si>
  <si>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</si>
  <si>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</si>
  <si>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</si>
  <si>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</si>
  <si>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</si>
  <si>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</si>
  <si>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</si>
  <si>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</si>
  <si>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</si>
  <si>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</si>
  <si>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</si>
  <si>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</si>
  <si>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</si>
  <si>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</si>
  <si>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</si>
  <si>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</si>
  <si>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</si>
  <si>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</si>
  <si>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</si>
  <si>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</si>
  <si>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</si>
  <si>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</si>
  <si>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</si>
  <si>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</si>
  <si>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</si>
  <si>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</si>
  <si>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</si>
  <si>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</si>
  <si>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</si>
  <si>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</si>
  <si>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</si>
  <si>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</si>
  <si>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</si>
  <si>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</si>
  <si>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</si>
  <si>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</si>
  <si>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</si>
  <si>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</si>
  <si>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</si>
  <si>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</si>
  <si>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</si>
  <si>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</si>
  <si>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</si>
  <si>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</si>
  <si>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</si>
  <si>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</si>
  <si>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</si>
  <si>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</si>
  <si>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</si>
  <si>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</si>
  <si>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</si>
  <si>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</si>
  <si>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</si>
  <si>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</si>
  <si>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</si>
  <si>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</si>
  <si>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</si>
  <si>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</si>
  <si>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</si>
  <si>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</si>
  <si>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</si>
  <si>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</si>
  <si>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</si>
  <si>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</si>
  <si>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</si>
  <si>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</si>
  <si>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</si>
  <si>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</si>
  <si>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</si>
  <si>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</si>
  <si>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</si>
  <si>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</si>
  <si>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</si>
  <si>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</si>
  <si>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</si>
  <si>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</si>
  <si>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</si>
  <si>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</si>
  <si>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</si>
  <si>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</si>
  <si>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</si>
  <si>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</si>
  <si>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</si>
  <si>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</si>
  <si>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</si>
  <si>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</si>
  <si>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</si>
  <si>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</si>
  <si>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</si>
  <si>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</si>
  <si>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</si>
  <si>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</si>
  <si>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</si>
  <si>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</si>
  <si>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</si>
  <si>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</si>
  <si>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</si>
  <si>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</si>
  <si>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</si>
  <si>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</si>
  <si>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</si>
  <si>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</si>
  <si>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</si>
  <si>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</si>
  <si>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</si>
  <si>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</si>
  <si>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</si>
  <si>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</si>
  <si>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</si>
  <si>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</si>
  <si>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</si>
  <si>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</si>
  <si>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</si>
  <si>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</si>
  <si>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</si>
  <si>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</si>
  <si>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</si>
  <si>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</si>
  <si>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</si>
  <si>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</si>
  <si>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</si>
  <si>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</si>
  <si>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</si>
  <si>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</si>
  <si>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</si>
  <si>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</si>
  <si>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</si>
  <si>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</si>
  <si>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</si>
  <si>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</si>
  <si>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</si>
  <si>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</si>
  <si>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</si>
  <si>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</si>
  <si>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</si>
  <si>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</si>
  <si>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</si>
  <si>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</si>
  <si>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</si>
  <si>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</si>
  <si>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</si>
  <si>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</si>
  <si>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</si>
  <si>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</si>
  <si>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</si>
  <si>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</si>
  <si>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</si>
  <si>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</si>
  <si>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</si>
  <si>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</si>
  <si>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</si>
  <si>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</si>
  <si>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</si>
  <si>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</si>
  <si>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</si>
  <si>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</si>
  <si>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</si>
  <si>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</si>
  <si>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</si>
  <si>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</si>
  <si>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</si>
  <si>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</si>
  <si>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</si>
  <si>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</si>
  <si>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</si>
  <si>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</si>
  <si>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</si>
  <si>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</si>
  <si>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</si>
  <si>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</si>
  <si>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</si>
  <si>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</si>
  <si>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</si>
  <si>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</si>
  <si>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</si>
  <si>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</si>
  <si>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</si>
  <si>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</si>
  <si>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</si>
  <si>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</si>
  <si>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</si>
  <si>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</si>
  <si>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</si>
  <si>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</si>
  <si>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</si>
  <si>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</si>
  <si>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</si>
  <si>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</si>
  <si>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</si>
  <si>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</si>
  <si>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</si>
  <si>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</si>
  <si>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</si>
  <si>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</si>
  <si>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</si>
  <si>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</si>
  <si>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</si>
  <si>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</si>
  <si>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</si>
  <si>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</si>
  <si>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</si>
  <si>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</si>
  <si>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</si>
  <si>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</si>
  <si>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</si>
  <si>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</si>
  <si>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</si>
  <si>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</si>
  <si>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</si>
  <si>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</si>
  <si>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</si>
  <si>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</si>
  <si>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</si>
  <si>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</si>
  <si>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</si>
  <si>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</si>
  <si>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</si>
  <si>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</si>
  <si>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</si>
  <si>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</si>
  <si>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</si>
  <si>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</si>
  <si>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</si>
  <si>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</si>
  <si>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</si>
  <si>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</si>
  <si>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</si>
  <si>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</si>
  <si>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</si>
  <si>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</si>
  <si>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</si>
  <si>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</si>
  <si>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</si>
  <si>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</si>
  <si>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</si>
  <si>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</si>
  <si>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</si>
  <si>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</si>
  <si>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</si>
  <si>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</si>
  <si>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</si>
  <si>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</si>
  <si>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</si>
  <si>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</si>
  <si>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</si>
  <si>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</si>
  <si>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</si>
  <si>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</si>
  <si>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</si>
  <si>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</si>
  <si>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</si>
  <si>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</si>
  <si>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</si>
  <si>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</si>
  <si>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</si>
  <si>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</si>
  <si>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</si>
  <si>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</si>
  <si>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</si>
  <si>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</si>
  <si>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</si>
  <si>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</si>
  <si>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</si>
  <si>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</si>
  <si>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</si>
  <si>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</si>
  <si>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</si>
  <si>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</si>
  <si>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</si>
  <si>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</si>
  <si>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</si>
  <si>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</si>
  <si>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</si>
  <si>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</si>
  <si>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</si>
  <si>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</si>
  <si>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</si>
  <si>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</si>
  <si>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</si>
  <si>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</si>
  <si>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</si>
  <si>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</si>
  <si>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</si>
  <si>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</si>
  <si>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</si>
  <si>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</si>
  <si>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</si>
  <si>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</si>
  <si>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</si>
  <si>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</si>
  <si>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</si>
  <si>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</si>
  <si>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</si>
  <si>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</si>
  <si>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</si>
  <si>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</si>
  <si>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</si>
  <si>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</si>
  <si>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</si>
  <si>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</si>
  <si>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</si>
  <si>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</si>
  <si>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</si>
  <si>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</si>
  <si>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</si>
  <si>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</si>
  <si>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</si>
  <si>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</si>
  <si>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</si>
  <si>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</si>
  <si>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</si>
  <si>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</si>
  <si>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</si>
  <si>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</si>
  <si>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</si>
  <si>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</si>
  <si>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</si>
  <si>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</si>
  <si>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</si>
  <si>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</si>
  <si>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</si>
  <si>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</si>
  <si>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</si>
  <si>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</si>
  <si>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</si>
  <si>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</si>
  <si>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</si>
  <si>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</si>
  <si>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</si>
  <si>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</si>
  <si>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</si>
  <si>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</si>
  <si>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</si>
  <si>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</si>
  <si>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</si>
  <si>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</si>
  <si>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</si>
  <si>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</si>
  <si>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</si>
  <si>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</si>
  <si>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</si>
  <si>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</si>
  <si>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</si>
  <si>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</si>
  <si>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</si>
  <si>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</si>
  <si>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</si>
  <si>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</si>
  <si>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</si>
  <si>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</si>
  <si>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</si>
  <si>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</si>
  <si>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</si>
  <si>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</si>
  <si>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</si>
  <si>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</si>
  <si>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</si>
  <si>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</si>
  <si>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</si>
  <si>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</si>
  <si>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</si>
  <si>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</si>
  <si>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</si>
  <si>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</si>
  <si>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</si>
  <si>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</si>
  <si>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</si>
  <si>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</si>
  <si>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</si>
  <si>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</si>
  <si>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</si>
  <si>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</si>
  <si>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</si>
  <si>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</si>
  <si>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</si>
  <si>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</si>
  <si>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</si>
  <si>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</si>
  <si>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</si>
  <si>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</si>
  <si>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</si>
  <si>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</si>
  <si>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</si>
  <si>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</si>
  <si>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</si>
  <si>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</si>
  <si>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</si>
  <si>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</si>
  <si>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</si>
  <si>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</si>
  <si>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</si>
  <si>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</si>
  <si>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</si>
  <si>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</si>
  <si>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</si>
  <si>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</si>
  <si>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</si>
  <si>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</si>
  <si>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</si>
  <si>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</si>
  <si>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</si>
  <si>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</si>
  <si>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</si>
  <si>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</si>
  <si>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</si>
  <si>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</si>
  <si>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</si>
  <si>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</si>
  <si>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</si>
  <si>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</si>
  <si>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</si>
  <si>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</si>
  <si>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</si>
  <si>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</si>
  <si>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</si>
  <si>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</si>
  <si>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</si>
  <si>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</si>
  <si>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</si>
  <si>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</si>
  <si>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</si>
  <si>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</si>
  <si>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</si>
  <si>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</si>
  <si>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</si>
  <si>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</si>
  <si>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</si>
  <si>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</si>
  <si>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</si>
  <si>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</si>
  <si>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</si>
  <si>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</si>
  <si>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</si>
  <si>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</si>
  <si>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</si>
  <si>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</si>
  <si>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</si>
  <si>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</si>
  <si>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</si>
  <si>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</si>
  <si>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</si>
  <si>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</si>
  <si>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</si>
  <si>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</si>
  <si>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</si>
  <si>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</si>
  <si>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</si>
  <si>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</si>
  <si>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</si>
  <si>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</si>
  <si>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</si>
  <si>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</si>
  <si>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</si>
  <si>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</si>
  <si>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</si>
  <si>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</si>
  <si>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</si>
  <si>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</si>
  <si>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</si>
  <si>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</si>
  <si>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</si>
  <si>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</si>
  <si>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</si>
  <si>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</si>
  <si>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</si>
  <si>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</si>
  <si>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</si>
  <si>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</si>
  <si>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</si>
  <si>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</si>
  <si>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</si>
  <si>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</si>
  <si>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</si>
  <si>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</si>
  <si>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</si>
  <si>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</si>
  <si>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</si>
  <si>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</si>
  <si>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</si>
  <si>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</si>
  <si>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</si>
  <si>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</si>
  <si>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</si>
  <si>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</si>
  <si>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</si>
  <si>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</si>
  <si>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</si>
  <si>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</si>
  <si>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</si>
  <si>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</si>
  <si>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</si>
  <si>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</si>
  <si>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</si>
  <si>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</si>
  <si>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</si>
  <si>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</si>
  <si>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</si>
  <si>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</si>
  <si>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</si>
  <si>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</si>
  <si>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</si>
  <si>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</si>
  <si>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</si>
  <si>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</si>
  <si>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</si>
  <si>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</si>
  <si>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</si>
  <si>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</si>
  <si>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</si>
  <si>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</si>
  <si>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</si>
  <si>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</si>
  <si>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</si>
  <si>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</si>
  <si>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</si>
  <si>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</si>
  <si>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</si>
  <si>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</si>
  <si>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</si>
  <si>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</si>
  <si>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</si>
  <si>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</si>
  <si>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</si>
  <si>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</si>
  <si>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</si>
  <si>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</si>
  <si>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</si>
  <si>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</si>
  <si>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</si>
  <si>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</si>
  <si>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</si>
  <si>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</si>
  <si>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</si>
  <si>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</si>
  <si>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</si>
  <si>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</si>
  <si>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</si>
  <si>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</si>
  <si>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</si>
  <si>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</si>
  <si>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</si>
  <si>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</si>
  <si>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</si>
  <si>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</si>
  <si>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</si>
  <si>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</si>
  <si>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</si>
  <si>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</si>
  <si>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</si>
  <si>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</si>
  <si>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</si>
  <si>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</si>
  <si>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</si>
  <si>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</si>
  <si>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</si>
  <si>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</si>
  <si>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</si>
  <si>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</si>
  <si>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</si>
  <si>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</si>
  <si>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</si>
  <si>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</si>
  <si>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</si>
  <si>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</si>
  <si>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</si>
  <si>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</si>
  <si>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</si>
  <si>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</si>
  <si>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</si>
  <si>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</si>
  <si>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</si>
  <si>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</si>
  <si>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</si>
  <si>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</si>
  <si>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</si>
  <si>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</si>
  <si>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</si>
  <si>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</si>
  <si>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</si>
  <si>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</si>
  <si>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</si>
  <si>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</si>
  <si>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</si>
  <si>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</si>
  <si>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</si>
  <si>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</si>
  <si>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</si>
  <si>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</si>
  <si>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</si>
  <si>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</si>
  <si>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</si>
  <si>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</si>
  <si>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</si>
  <si>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</si>
  <si>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</si>
  <si>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</si>
  <si>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</si>
  <si>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</si>
  <si>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</si>
  <si>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</si>
  <si>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</si>
  <si>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</si>
  <si>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</si>
  <si>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</si>
  <si>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</si>
  <si>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</si>
  <si>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</si>
  <si>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</si>
  <si>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</si>
  <si>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</si>
  <si>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</si>
  <si>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</si>
  <si>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</si>
  <si>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</si>
  <si>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</si>
  <si>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</si>
  <si>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</si>
  <si>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</si>
  <si>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</si>
  <si>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</si>
  <si>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</si>
  <si>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</si>
  <si>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</si>
  <si>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</si>
  <si>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</si>
  <si>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</si>
  <si>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</si>
  <si>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</si>
  <si>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</si>
  <si>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</si>
  <si>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</si>
  <si>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</si>
  <si>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</si>
  <si>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</si>
  <si>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</si>
  <si>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</si>
  <si>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</si>
  <si>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</si>
  <si>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</si>
  <si>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</si>
  <si>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</si>
  <si>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</si>
  <si>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</si>
  <si>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</si>
  <si>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</si>
  <si>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</si>
  <si>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</si>
  <si>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</si>
  <si>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</si>
  <si>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</si>
  <si>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</si>
  <si>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</si>
  <si>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</si>
  <si>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</si>
  <si>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</si>
  <si>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</si>
  <si>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</si>
  <si>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</si>
  <si>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</si>
  <si>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</si>
  <si>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</si>
  <si>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</si>
  <si>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</si>
  <si>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</si>
  <si>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</si>
  <si>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</si>
  <si>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</si>
  <si>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</si>
  <si>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</si>
  <si>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</si>
  <si>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</si>
  <si>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</si>
  <si>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</si>
  <si>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</si>
  <si>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</si>
  <si>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</si>
  <si>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</si>
  <si>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</si>
  <si>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</si>
  <si>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</si>
  <si>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</si>
  <si>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</si>
  <si>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</si>
  <si>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</si>
  <si>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</si>
  <si>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</si>
  <si>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</si>
  <si>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</si>
  <si>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</si>
  <si>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</si>
  <si>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</si>
  <si>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</si>
  <si>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</si>
  <si>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</si>
  <si>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</si>
  <si>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</si>
  <si>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</si>
  <si>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</si>
  <si>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</si>
  <si>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</si>
  <si>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</si>
  <si>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</si>
  <si>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</si>
  <si>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</si>
  <si>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</si>
  <si>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</si>
  <si>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</si>
  <si>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</si>
  <si>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</si>
  <si>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</si>
  <si>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</si>
  <si>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</si>
  <si>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</si>
  <si>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</si>
  <si>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</si>
  <si>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</si>
  <si>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</si>
  <si>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</si>
  <si>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</si>
  <si>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</si>
  <si>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</si>
  <si>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</si>
  <si>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</si>
  <si>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</si>
  <si>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</si>
  <si>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</si>
  <si>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</si>
  <si>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</si>
  <si>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</si>
  <si>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</si>
  <si>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</si>
  <si>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</si>
  <si>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</si>
  <si>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</si>
  <si>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</si>
  <si>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</si>
  <si>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</si>
  <si>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</si>
  <si>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</si>
  <si>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</si>
  <si>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</si>
  <si>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</si>
  <si>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</si>
  <si>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</si>
  <si>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</si>
  <si>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</si>
  <si>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</si>
  <si>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</si>
  <si>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</si>
  <si>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</si>
  <si>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</si>
  <si>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</si>
  <si>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</si>
  <si>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</si>
  <si>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</si>
  <si>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</si>
  <si>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</si>
  <si>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</si>
  <si>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</si>
  <si>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</si>
  <si>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</si>
  <si>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</si>
  <si>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</si>
  <si>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</si>
  <si>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</si>
  <si>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</si>
  <si>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</si>
  <si>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</si>
  <si>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</si>
  <si>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</si>
  <si>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</si>
  <si>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</si>
  <si>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</si>
  <si>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</si>
  <si>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</si>
  <si>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</si>
  <si>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</si>
  <si>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</si>
  <si>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</si>
  <si>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</si>
  <si>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</si>
  <si>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</si>
  <si>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</si>
  <si>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</si>
  <si>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</si>
  <si>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</si>
  <si>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</si>
  <si>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</si>
  <si>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</si>
  <si>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</si>
  <si>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</si>
  <si>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</si>
  <si>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</si>
  <si>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</si>
  <si>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</si>
  <si>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</si>
  <si>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</si>
  <si>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</si>
  <si>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</si>
  <si>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</si>
  <si>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</si>
  <si>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</si>
  <si>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</si>
  <si>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</si>
  <si>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</si>
  <si>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</si>
  <si>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</si>
  <si>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</si>
  <si>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</si>
  <si>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</si>
  <si>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</si>
  <si>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</si>
  <si>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</si>
  <si>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</si>
  <si>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</si>
  <si>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</si>
  <si>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</si>
  <si>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</si>
  <si>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</si>
  <si>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</si>
  <si>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</si>
  <si>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</si>
  <si>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</si>
  <si>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</si>
  <si>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</si>
  <si>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</si>
  <si>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</si>
  <si>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</si>
  <si>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</si>
  <si>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</si>
  <si>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</si>
  <si>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</si>
  <si>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</si>
  <si>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</si>
  <si>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</si>
  <si>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</si>
  <si>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</si>
  <si>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</si>
  <si>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</si>
  <si>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</si>
  <si>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</si>
  <si>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</si>
  <si>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</si>
  <si>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</si>
  <si>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</si>
  <si>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</si>
  <si>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</si>
  <si>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</si>
  <si>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</si>
  <si>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</si>
  <si>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</si>
  <si>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</si>
  <si>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</si>
  <si>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</si>
  <si>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</si>
  <si>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</si>
  <si>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</si>
  <si>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</si>
  <si>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</si>
  <si>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</si>
  <si>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</si>
  <si>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</si>
  <si>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</si>
  <si>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</si>
  <si>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</si>
  <si>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</si>
  <si>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</si>
  <si>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</si>
  <si>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</si>
  <si>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</si>
  <si>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</si>
  <si>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</si>
  <si>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</si>
  <si>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</si>
  <si>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</si>
  <si>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</si>
  <si>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</si>
  <si>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</si>
  <si>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</si>
  <si>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</si>
  <si>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</si>
  <si>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</si>
  <si>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</si>
  <si>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</si>
  <si>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</si>
  <si>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</si>
  <si>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</si>
  <si>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</si>
  <si>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</si>
  <si>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</si>
  <si>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</si>
  <si>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</si>
  <si>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</si>
  <si>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</si>
  <si>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</si>
  <si>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</si>
  <si>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</si>
  <si>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</si>
  <si>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</si>
  <si>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</si>
  <si>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</si>
  <si>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</si>
  <si>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</si>
  <si>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</si>
  <si>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</si>
  <si>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</si>
  <si>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</si>
  <si>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</si>
  <si>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</si>
  <si>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</si>
  <si>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</si>
  <si>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</si>
  <si>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</si>
  <si>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</si>
  <si>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</si>
  <si>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</si>
  <si>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</si>
  <si>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</si>
  <si>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</si>
  <si>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</si>
  <si>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</si>
  <si>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</si>
  <si>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</si>
  <si>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</si>
  <si>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</si>
  <si>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</si>
  <si>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</si>
  <si>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</si>
  <si>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</si>
  <si>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</si>
  <si>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</si>
  <si>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</si>
  <si>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</si>
  <si>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</si>
  <si>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</si>
  <si>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</si>
  <si>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</si>
  <si>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</si>
  <si>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</si>
  <si>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</si>
  <si>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</si>
  <si>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</si>
  <si>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</si>
  <si>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</si>
  <si>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</si>
  <si>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</si>
  <si>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</si>
  <si>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</si>
  <si>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</si>
  <si>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</si>
  <si>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</si>
  <si>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</si>
  <si>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</si>
  <si>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</si>
  <si>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</si>
  <si>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</si>
  <si>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</si>
  <si>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</si>
  <si>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</si>
  <si>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</si>
  <si>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</si>
  <si>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</si>
  <si>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</si>
  <si>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</si>
  <si>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</si>
  <si>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</si>
  <si>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</si>
  <si>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</si>
  <si>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</si>
  <si>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</si>
  <si>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</si>
  <si>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</si>
  <si>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</si>
  <si>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</si>
  <si>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</si>
  <si>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</si>
  <si>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</si>
  <si>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</si>
  <si>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</si>
  <si>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</si>
  <si>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</si>
  <si>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</si>
  <si>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</si>
  <si>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</si>
  <si>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</si>
  <si>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</si>
  <si>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</si>
  <si>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</si>
  <si>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</si>
  <si>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</si>
  <si>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</si>
  <si>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</si>
  <si>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</si>
  <si>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</si>
  <si>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</si>
  <si>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</si>
  <si>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</si>
  <si>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</si>
  <si>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</si>
  <si>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</si>
  <si>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</si>
  <si>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</si>
  <si>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</si>
  <si>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</si>
  <si>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</si>
  <si>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</si>
  <si>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</si>
  <si>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</si>
  <si>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</si>
  <si>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</si>
  <si>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</si>
  <si>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</si>
  <si>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</si>
  <si>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</si>
  <si>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</si>
  <si>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</si>
  <si>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</si>
  <si>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</si>
  <si>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</si>
  <si>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</si>
  <si>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</si>
  <si>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</si>
  <si>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</si>
  <si>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</si>
  <si>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</si>
  <si>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</si>
  <si>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</si>
  <si>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</si>
  <si>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</si>
  <si>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</si>
  <si>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</si>
  <si>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</si>
  <si>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</si>
  <si>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</si>
  <si>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</si>
  <si>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</si>
  <si>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</si>
  <si>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</si>
  <si>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</si>
  <si>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</si>
  <si>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</si>
  <si>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</si>
  <si>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</si>
  <si>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</si>
  <si>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</si>
  <si>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</si>
  <si>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</si>
  <si>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</si>
  <si>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</si>
  <si>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</si>
  <si>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</si>
  <si>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</si>
  <si>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</si>
  <si>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</si>
  <si>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</si>
  <si>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</si>
  <si>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</si>
  <si>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</si>
  <si>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</si>
  <si>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</si>
  <si>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</si>
  <si>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</si>
  <si>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</si>
  <si>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</si>
  <si>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</si>
  <si>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</si>
  <si>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</si>
  <si>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</si>
  <si>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</si>
  <si>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</si>
  <si>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</si>
  <si>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</si>
  <si>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</si>
  <si>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</si>
  <si>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</si>
  <si>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</si>
  <si>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</si>
  <si>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</si>
  <si>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</si>
  <si>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</si>
  <si>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</si>
  <si>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</si>
  <si>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</si>
  <si>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</si>
  <si>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</si>
  <si>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</si>
  <si>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</si>
  <si>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</si>
  <si>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</si>
  <si>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</si>
  <si>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</si>
  <si>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</si>
  <si>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</si>
  <si>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</si>
  <si>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</si>
  <si>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</si>
  <si>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</si>
  <si>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</si>
  <si>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</si>
  <si>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</si>
  <si>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</si>
  <si>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</si>
  <si>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</si>
  <si>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</si>
  <si>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</si>
  <si>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</si>
  <si>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</si>
  <si>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</si>
  <si>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</si>
  <si>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</si>
  <si>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</si>
  <si>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</si>
  <si>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</si>
  <si>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</si>
  <si>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</si>
  <si>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</si>
  <si>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</si>
  <si>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</si>
  <si>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</si>
  <si>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</si>
  <si>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</si>
  <si>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</si>
  <si>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</si>
  <si>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</si>
  <si>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</si>
  <si>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</si>
  <si>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</si>
  <si>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</si>
  <si>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</si>
  <si>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</si>
  <si>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</si>
  <si>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</si>
  <si>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</si>
  <si>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</si>
  <si>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</si>
  <si>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</si>
  <si>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</si>
  <si>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</si>
  <si>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</si>
  <si>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</si>
  <si>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</si>
  <si>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</si>
  <si>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</si>
  <si>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</si>
  <si>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</si>
  <si>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</si>
  <si>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</si>
  <si>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</si>
  <si>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</si>
  <si>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</si>
  <si>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</si>
  <si>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</si>
  <si>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</si>
  <si>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</si>
  <si>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</si>
  <si>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</si>
  <si>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</si>
  <si>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</si>
  <si>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</si>
  <si>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</si>
  <si>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</si>
  <si>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</si>
  <si>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</si>
  <si>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</si>
  <si>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</si>
  <si>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</si>
  <si>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</si>
  <si>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</si>
  <si>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</si>
  <si>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</si>
  <si>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</si>
  <si>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</si>
  <si>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</si>
  <si>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</si>
  <si>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</si>
  <si>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</si>
  <si>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</si>
  <si>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</si>
  <si>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</si>
  <si>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</si>
  <si>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</si>
  <si>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</si>
  <si>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</si>
  <si>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</si>
  <si>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</si>
  <si>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</si>
  <si>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</si>
  <si>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</si>
  <si>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</si>
  <si>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</si>
  <si>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</si>
  <si>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</si>
  <si>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</si>
  <si>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</si>
  <si>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</si>
  <si>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</si>
  <si>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</si>
  <si>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</si>
  <si>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</si>
  <si>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</si>
  <si>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</si>
  <si>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</si>
  <si>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</si>
  <si>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</si>
  <si>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</si>
  <si>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</si>
  <si>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</si>
  <si>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</si>
  <si>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</si>
  <si>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</si>
  <si>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</si>
  <si>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</si>
  <si>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</si>
  <si>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</si>
  <si>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</si>
  <si>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</si>
  <si>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</si>
  <si>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</si>
  <si>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</si>
  <si>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</si>
  <si>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</si>
  <si>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</si>
  <si>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</si>
  <si>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</si>
  <si>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</si>
  <si>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</si>
  <si>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</si>
  <si>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</si>
  <si>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</si>
  <si>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</si>
  <si>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</si>
  <si>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</si>
  <si>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</si>
  <si>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</si>
  <si>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</si>
  <si>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</si>
  <si>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</si>
  <si>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</si>
  <si>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</si>
  <si>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</si>
  <si>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</si>
  <si>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</si>
  <si>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</si>
  <si>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</si>
  <si>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</si>
  <si>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</si>
  <si>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</si>
  <si>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</si>
  <si>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</si>
  <si>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</si>
  <si>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</si>
  <si>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</si>
  <si>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</si>
  <si>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</si>
  <si>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</si>
  <si>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</si>
  <si>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</si>
  <si>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</si>
  <si>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</si>
  <si>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</si>
  <si>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</si>
  <si>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</si>
  <si>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</si>
  <si>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</si>
  <si>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</si>
  <si>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</si>
  <si>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</si>
  <si>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</si>
  <si>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</si>
  <si>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</si>
  <si>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</si>
  <si>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</si>
  <si>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</si>
  <si>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</si>
  <si>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</si>
  <si>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</si>
  <si>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</si>
  <si>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</si>
  <si>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</si>
  <si>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</si>
  <si>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</si>
  <si>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</si>
  <si>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</si>
  <si>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</si>
  <si>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</si>
  <si>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</si>
  <si>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</si>
  <si>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</si>
  <si>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</si>
  <si>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</si>
  <si>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</si>
  <si>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</si>
  <si>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</si>
  <si>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</si>
  <si>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</si>
  <si>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</si>
  <si>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</si>
  <si>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</si>
  <si>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</si>
  <si>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</si>
  <si>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</si>
  <si>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</si>
  <si>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</si>
  <si>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</si>
  <si>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</si>
  <si>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</si>
  <si>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</si>
  <si>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</si>
  <si>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</si>
  <si>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</si>
  <si>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</si>
  <si>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</si>
  <si>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</si>
  <si>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</si>
  <si>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</si>
  <si>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</si>
  <si>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</si>
  <si>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</si>
  <si>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</si>
  <si>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</si>
  <si>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</si>
  <si>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</si>
  <si>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</si>
  <si>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</si>
  <si>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</si>
  <si>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</si>
  <si>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</si>
  <si>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</si>
  <si>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</si>
  <si>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</si>
  <si>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</si>
  <si>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</si>
  <si>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</si>
  <si>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</si>
  <si>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</si>
  <si>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</si>
  <si>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</si>
  <si>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</si>
  <si>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</si>
  <si>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</si>
  <si>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</si>
  <si>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</si>
  <si>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</si>
  <si>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</si>
  <si>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</si>
  <si>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</si>
  <si>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</si>
  <si>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</si>
  <si>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</si>
  <si>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</si>
  <si>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</si>
  <si>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</si>
  <si>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</si>
  <si>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</si>
  <si>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</si>
  <si>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</si>
  <si>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</si>
  <si>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</si>
  <si>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</si>
  <si>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</si>
  <si>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</si>
  <si>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</si>
  <si>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</si>
  <si>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</si>
  <si>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</si>
  <si>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</si>
  <si>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</si>
  <si>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</si>
  <si>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</si>
  <si>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</si>
  <si>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</si>
  <si>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</si>
  <si>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</si>
  <si>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</si>
  <si>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</si>
  <si>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</si>
  <si>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</si>
  <si>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</si>
  <si>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</si>
  <si>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</si>
  <si>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</si>
  <si>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</si>
  <si>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</si>
  <si>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</si>
  <si>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</si>
  <si>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</si>
  <si>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</si>
  <si>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</si>
  <si>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</si>
  <si>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</si>
  <si>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</si>
  <si>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</si>
  <si>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</si>
  <si>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</si>
  <si>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</si>
  <si>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</si>
  <si>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</si>
  <si>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</si>
  <si>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</si>
  <si>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</si>
  <si>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</si>
  <si>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</si>
  <si>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</si>
  <si>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</si>
  <si>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</si>
  <si>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</si>
  <si>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</si>
  <si>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</si>
  <si>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</si>
  <si>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</si>
  <si>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</si>
  <si>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</si>
  <si>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</si>
  <si>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</si>
  <si>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</si>
  <si>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</si>
  <si>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</si>
  <si>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</si>
  <si>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</si>
  <si>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</si>
  <si>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</si>
  <si>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</si>
  <si>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</si>
  <si>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</si>
  <si>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</si>
  <si>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</si>
  <si>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</si>
  <si>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</si>
  <si>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</si>
  <si>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</si>
  <si>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</si>
  <si>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</si>
  <si>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</si>
  <si>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</si>
  <si>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</si>
  <si>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</si>
  <si>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</si>
  <si>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</si>
  <si>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</si>
  <si>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</si>
  <si>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</si>
  <si>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</si>
  <si>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</si>
  <si>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</si>
  <si>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</si>
  <si>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</si>
  <si>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</si>
  <si>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</si>
  <si>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</si>
  <si>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</si>
  <si>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</si>
  <si>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</si>
  <si>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</si>
  <si>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</si>
  <si>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</si>
  <si>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</si>
  <si>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</si>
  <si>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</si>
  <si>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</si>
  <si>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</si>
  <si>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</si>
  <si>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</si>
  <si>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</si>
  <si>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</si>
  <si>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</si>
  <si>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</si>
  <si>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</si>
  <si>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</si>
  <si>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</si>
  <si>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</si>
  <si>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</si>
  <si>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</si>
  <si>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</si>
  <si>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</si>
  <si>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</si>
  <si>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</si>
  <si>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</si>
  <si>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</si>
  <si>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</si>
  <si>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</si>
  <si>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</si>
  <si>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</si>
  <si>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</si>
  <si>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</si>
  <si>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</si>
  <si>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</si>
  <si>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</si>
  <si>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</si>
  <si>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</si>
  <si>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</si>
  <si>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</si>
  <si>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</si>
  <si>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</si>
  <si>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</si>
  <si>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</si>
  <si>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</si>
  <si>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</si>
  <si>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</si>
  <si>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</si>
  <si>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</si>
  <si>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</si>
  <si>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</si>
  <si>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</si>
  <si>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</si>
  <si>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</si>
  <si>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</si>
  <si>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</si>
  <si>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</si>
  <si>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</si>
  <si>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</si>
  <si>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</si>
  <si>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</si>
  <si>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</si>
  <si>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</si>
  <si>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</si>
  <si>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</si>
  <si>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</si>
  <si>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</si>
  <si>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</si>
  <si>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</si>
  <si>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</si>
  <si>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</si>
  <si>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</si>
  <si>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</si>
  <si>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</si>
  <si>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</si>
  <si>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</si>
  <si>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</si>
  <si>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</si>
  <si>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</si>
  <si>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</si>
  <si>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</si>
  <si>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</si>
  <si>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</si>
  <si>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</si>
  <si>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</si>
  <si>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</si>
  <si>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</si>
  <si>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</si>
  <si>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</si>
  <si>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</si>
  <si>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</si>
  <si>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</si>
  <si>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</si>
  <si>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</si>
  <si>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</si>
  <si>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</si>
  <si>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</si>
  <si>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</si>
  <si>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</si>
  <si>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</si>
  <si>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</si>
  <si>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</si>
  <si>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</si>
  <si>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</si>
  <si>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</si>
  <si>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</si>
  <si>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</si>
  <si>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</si>
  <si>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</si>
  <si>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</si>
  <si>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</si>
  <si>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</si>
  <si>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</si>
  <si>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</si>
  <si>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</si>
  <si>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</si>
  <si>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</si>
  <si>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</si>
  <si>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</si>
  <si>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</si>
  <si>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</si>
  <si>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</si>
  <si>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</si>
  <si>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</si>
  <si>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</si>
  <si>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</si>
  <si>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</si>
  <si>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</si>
  <si>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</si>
  <si>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</si>
  <si>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</si>
  <si>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</si>
  <si>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</si>
  <si>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</si>
  <si>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</si>
  <si>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</si>
  <si>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</si>
  <si>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</si>
  <si>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</si>
  <si>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</si>
  <si>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</si>
  <si>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</si>
  <si>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</si>
  <si>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</si>
  <si>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</si>
  <si>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</si>
  <si>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</si>
  <si>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</si>
  <si>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</si>
  <si>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</si>
  <si>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</si>
  <si>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</si>
  <si>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</si>
  <si>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</si>
  <si>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</si>
  <si>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</si>
  <si>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</si>
  <si>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</si>
  <si>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</si>
  <si>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</si>
  <si>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</si>
  <si>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</si>
  <si>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</si>
  <si>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</si>
  <si>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</si>
  <si>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</si>
  <si>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</si>
  <si>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</si>
  <si>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</si>
  <si>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</si>
  <si>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</si>
  <si>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</si>
  <si>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</si>
  <si>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</si>
  <si>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</si>
  <si>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</si>
  <si>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</si>
  <si>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</si>
  <si>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</si>
  <si>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</si>
  <si>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</si>
  <si>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</si>
  <si>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</si>
  <si>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</si>
  <si>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</si>
  <si>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</si>
  <si>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</si>
  <si>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</si>
  <si>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</si>
  <si>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</si>
  <si>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</si>
  <si>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</si>
  <si>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</si>
  <si>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</si>
  <si>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</si>
  <si>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</si>
  <si>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</si>
  <si>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</si>
  <si>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</si>
  <si>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</si>
  <si>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</si>
  <si>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</si>
  <si>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</si>
  <si>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</si>
  <si>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</si>
  <si>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</si>
  <si>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</si>
  <si>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</si>
  <si>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</si>
  <si>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</si>
  <si>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</si>
  <si>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</si>
  <si>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</si>
  <si>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</si>
  <si>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</si>
  <si>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</si>
  <si>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</si>
  <si>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</si>
  <si>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</si>
  <si>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</si>
  <si>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</si>
  <si>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</si>
  <si>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</si>
  <si>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</si>
  <si>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</si>
  <si>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</si>
  <si>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</si>
  <si>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</si>
  <si>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</si>
  <si>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</si>
  <si>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</si>
  <si>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</si>
  <si>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</si>
  <si>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</si>
  <si>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</si>
  <si>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</si>
  <si>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</si>
  <si>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</si>
  <si>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</si>
  <si>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</si>
  <si>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</si>
  <si>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</si>
  <si>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</si>
  <si>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</si>
  <si>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</si>
  <si>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</si>
  <si>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</si>
  <si>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</si>
  <si>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</si>
  <si>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</si>
  <si>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</si>
  <si>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</si>
  <si>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</si>
  <si>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</si>
  <si>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</si>
  <si>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</si>
  <si>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</si>
  <si>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</si>
  <si>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</si>
  <si>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</si>
  <si>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</si>
  <si>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</si>
  <si>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</si>
  <si>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</si>
  <si>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</si>
  <si>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</si>
  <si>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</si>
  <si>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</si>
  <si>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</si>
  <si>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</si>
  <si>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</si>
  <si>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</si>
  <si>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</si>
  <si>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</si>
  <si>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</si>
  <si>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</si>
  <si>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</si>
  <si>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</si>
  <si>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</si>
  <si>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</si>
  <si>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</si>
  <si>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</si>
  <si>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</si>
  <si>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</si>
  <si>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</si>
  <si>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</si>
  <si>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</si>
  <si>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</si>
  <si>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</si>
  <si>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</si>
  <si>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</si>
  <si>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</si>
  <si>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</si>
  <si>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</si>
  <si>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</si>
  <si>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</si>
  <si>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</si>
  <si>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</si>
  <si>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</si>
  <si>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</si>
  <si>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</si>
  <si>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</si>
  <si>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</si>
  <si>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</si>
  <si>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</si>
  <si>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</si>
  <si>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</si>
  <si>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</si>
  <si>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</si>
  <si>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</si>
  <si>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</si>
  <si>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</si>
  <si>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</si>
  <si>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</si>
  <si>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</si>
  <si>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</si>
  <si>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</si>
  <si>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</si>
  <si>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</si>
  <si>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</si>
  <si>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</si>
  <si>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</si>
  <si>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</si>
  <si>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</si>
  <si>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</si>
  <si>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</si>
  <si>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</si>
  <si>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</si>
  <si>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</si>
  <si>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</si>
  <si>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</si>
  <si>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</si>
  <si>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</si>
  <si>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</si>
  <si>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</si>
  <si>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</si>
  <si>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</si>
  <si>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</si>
  <si>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</si>
  <si>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</si>
  <si>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</si>
  <si>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</si>
  <si>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</si>
  <si>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</si>
  <si>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</si>
  <si>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</si>
  <si>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</si>
  <si>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</si>
  <si>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</si>
  <si>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</si>
  <si>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</si>
  <si>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</si>
  <si>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</si>
  <si>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</si>
  <si>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</si>
  <si>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</si>
  <si>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</si>
  <si>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</si>
  <si>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</si>
  <si>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</si>
  <si>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</si>
  <si>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</si>
  <si>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</si>
  <si>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</si>
  <si>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</si>
  <si>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</si>
  <si>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</si>
  <si>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</si>
  <si>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</si>
  <si>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</si>
  <si>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</si>
  <si>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</si>
  <si>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</si>
  <si>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</si>
  <si>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</si>
  <si>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</si>
  <si>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</si>
  <si>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</si>
  <si>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</si>
  <si>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</si>
  <si>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</si>
  <si>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</si>
  <si>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</si>
  <si>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</si>
  <si>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</si>
  <si>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</si>
  <si>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</si>
  <si>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</si>
  <si>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</si>
  <si>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</si>
  <si>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</si>
  <si>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</si>
  <si>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</si>
  <si>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</si>
  <si>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</si>
  <si>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</si>
  <si>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</si>
  <si>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</si>
  <si>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</si>
  <si>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</si>
  <si>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</si>
  <si>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</si>
  <si>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</si>
  <si>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</si>
  <si>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</si>
  <si>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</si>
  <si>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</si>
  <si>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</si>
  <si>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</si>
  <si>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</si>
  <si>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</si>
  <si>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</si>
  <si>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</si>
  <si>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</si>
  <si>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</si>
  <si>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</si>
  <si>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</si>
  <si>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</si>
  <si>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</si>
  <si>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</si>
  <si>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</si>
  <si>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</si>
  <si>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</si>
  <si>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</si>
  <si>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</si>
  <si>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</si>
  <si>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</si>
  <si>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</si>
  <si>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</si>
  <si>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</si>
  <si>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</si>
  <si>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</si>
  <si>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</si>
  <si>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</si>
  <si>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</si>
  <si>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</si>
  <si>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</si>
  <si>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</si>
  <si>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</si>
  <si>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</si>
  <si>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</si>
  <si>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</si>
  <si>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</si>
  <si>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</si>
  <si>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</si>
  <si>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</si>
  <si>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</si>
  <si>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</si>
  <si>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</si>
  <si>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</si>
  <si>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</si>
  <si>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</si>
  <si>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</si>
  <si>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</si>
  <si>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</si>
  <si>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</si>
  <si>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</si>
  <si>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</si>
  <si>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</si>
  <si>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</si>
  <si>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</si>
  <si>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</si>
  <si>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</si>
  <si>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</si>
  <si>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</si>
  <si>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</si>
  <si>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</si>
  <si>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</si>
  <si>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</si>
  <si>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</si>
  <si>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</si>
  <si>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</si>
  <si>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</si>
  <si>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</si>
  <si>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</si>
  <si>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</si>
  <si>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</si>
  <si>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</si>
  <si>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</si>
  <si>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</si>
  <si>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</si>
  <si>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</si>
  <si>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</si>
  <si>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</si>
  <si>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</si>
  <si>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</si>
  <si>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</si>
  <si>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</si>
  <si>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</si>
  <si>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</si>
  <si>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</si>
  <si>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</si>
  <si>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</si>
  <si>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</si>
  <si>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</si>
  <si>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</si>
  <si>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</si>
  <si>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</si>
  <si>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</si>
  <si>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</si>
  <si>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</si>
  <si>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</si>
  <si>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</si>
  <si>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</si>
  <si>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</si>
  <si>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</si>
  <si>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</si>
  <si>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</si>
  <si>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</si>
  <si>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</si>
  <si>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</si>
  <si>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</si>
  <si>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</si>
  <si>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</si>
  <si>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</si>
  <si>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</si>
  <si>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</si>
  <si>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</si>
  <si>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</si>
  <si>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</si>
  <si>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</si>
  <si>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</si>
  <si>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</si>
  <si>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</si>
  <si>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</si>
  <si>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</si>
  <si>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</si>
  <si>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</si>
  <si>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</si>
  <si>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</si>
  <si>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</si>
  <si>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</si>
  <si>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</si>
  <si>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</si>
  <si>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</si>
  <si>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</si>
  <si>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</si>
  <si>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</si>
  <si>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</si>
  <si>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</si>
  <si>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</si>
  <si>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</si>
  <si>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</si>
  <si>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</si>
  <si>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</si>
  <si>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</si>
  <si>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</si>
  <si>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</si>
  <si>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</si>
  <si>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</si>
  <si>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</si>
  <si>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</si>
  <si>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</si>
  <si>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</si>
  <si>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</si>
  <si>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</si>
  <si>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</si>
  <si>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</si>
  <si>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</si>
  <si>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</si>
  <si>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</si>
  <si>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</si>
  <si>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</si>
  <si>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</si>
  <si>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</si>
  <si>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</si>
  <si>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</si>
  <si>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</si>
  <si>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</si>
  <si>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</si>
  <si>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</si>
  <si>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</si>
  <si>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</si>
  <si>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</si>
  <si>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</si>
  <si>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</si>
  <si>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</si>
  <si>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</si>
  <si>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</si>
  <si>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</si>
  <si>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</si>
  <si>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</si>
  <si>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</si>
  <si>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</si>
  <si>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</si>
  <si>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</si>
  <si>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</si>
  <si>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</si>
  <si>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</si>
  <si>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</si>
  <si>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</si>
  <si>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</si>
  <si>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</si>
  <si>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</si>
  <si>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</si>
  <si>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</si>
  <si>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</si>
  <si>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</si>
  <si>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</si>
  <si>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</si>
  <si>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</si>
  <si>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</si>
  <si>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</si>
  <si>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</si>
  <si>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</si>
  <si>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</si>
  <si>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</si>
  <si>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</si>
  <si>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</si>
  <si>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</si>
  <si>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</si>
  <si>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</si>
  <si>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</si>
  <si>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</si>
  <si>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</si>
  <si>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</si>
  <si>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</si>
  <si>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</si>
  <si>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</si>
  <si>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</si>
  <si>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</si>
  <si>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</si>
  <si>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</si>
  <si>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</si>
  <si>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</si>
  <si>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</si>
  <si>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</si>
  <si>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</si>
  <si>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</si>
  <si>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</si>
  <si>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</si>
  <si>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</si>
  <si>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</si>
  <si>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</si>
  <si>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</si>
  <si>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</si>
  <si>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</si>
  <si>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</si>
  <si>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</si>
  <si>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</si>
  <si>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</si>
  <si>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</si>
  <si>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</si>
  <si>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</si>
  <si>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</si>
  <si>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</si>
  <si>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</si>
  <si>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</si>
  <si>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</si>
  <si>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</si>
  <si>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</si>
  <si>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</si>
  <si>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</si>
  <si>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</si>
  <si>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</si>
  <si>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</si>
  <si>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</si>
  <si>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</si>
  <si>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</si>
  <si>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</si>
  <si>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</si>
  <si>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</si>
  <si>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</si>
  <si>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</si>
  <si>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</si>
  <si>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</si>
  <si>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</si>
  <si>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</si>
  <si>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</si>
  <si>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</si>
  <si>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</si>
  <si>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</si>
  <si>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</si>
  <si>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</si>
  <si>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</si>
  <si>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</si>
  <si>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</si>
  <si>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</si>
  <si>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</si>
  <si>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</si>
  <si>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</si>
  <si>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</si>
  <si>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</si>
  <si>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</si>
  <si>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</si>
  <si>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</si>
  <si>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</si>
  <si>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</si>
  <si>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</si>
  <si>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</si>
  <si>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</si>
  <si>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</si>
  <si>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</si>
  <si>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</si>
  <si>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</si>
  <si>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</si>
  <si>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</si>
  <si>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</si>
  <si>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</si>
  <si>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</si>
  <si>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</si>
  <si>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</si>
  <si>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</si>
  <si>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</si>
  <si>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</si>
  <si>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</si>
  <si>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</si>
  <si>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</si>
  <si>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</si>
  <si>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</si>
  <si>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</si>
  <si>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</si>
  <si>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</si>
  <si>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</si>
  <si>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</si>
  <si>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</si>
  <si>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</si>
  <si>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</si>
  <si>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</si>
  <si>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</si>
  <si>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</si>
  <si>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</si>
  <si>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</si>
  <si>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</si>
  <si>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</si>
  <si>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</si>
  <si>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</si>
  <si>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</si>
  <si>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</si>
  <si>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</si>
  <si>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</si>
  <si>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</si>
  <si>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</si>
  <si>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</si>
  <si>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</si>
  <si>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</si>
  <si>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</si>
  <si>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</si>
  <si>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</si>
  <si>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</si>
  <si>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</si>
  <si>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</si>
  <si>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</si>
  <si>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</si>
  <si>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</si>
  <si>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</si>
  <si>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</si>
  <si>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</si>
  <si>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</si>
  <si>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</si>
  <si>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</si>
  <si>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</si>
  <si>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</si>
  <si>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</si>
  <si>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</si>
  <si>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</si>
  <si>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</si>
  <si>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</si>
  <si>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</si>
  <si>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</si>
  <si>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</si>
  <si>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</si>
  <si>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</si>
  <si>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</si>
  <si>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</si>
  <si>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</si>
  <si>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</si>
  <si>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</si>
  <si>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</si>
  <si>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</si>
  <si>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</si>
  <si>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</si>
  <si>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</si>
  <si>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</si>
  <si>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</si>
  <si>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</si>
  <si>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</si>
  <si>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</si>
  <si>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</si>
  <si>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</si>
  <si>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</si>
  <si>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</si>
  <si>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</si>
  <si>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</si>
  <si>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</si>
  <si>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</si>
  <si>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</si>
  <si>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</si>
  <si>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</si>
  <si>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</si>
  <si>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</si>
  <si>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</si>
  <si>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</si>
  <si>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</si>
  <si>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</si>
  <si>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</si>
  <si>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</si>
  <si>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</si>
  <si>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</si>
  <si>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</si>
  <si>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</si>
  <si>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</si>
  <si>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</si>
  <si>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</si>
  <si>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</si>
  <si>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</si>
  <si>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</si>
  <si>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</si>
  <si>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</si>
  <si>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</si>
  <si>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</si>
  <si>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</si>
  <si>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</si>
  <si>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</si>
  <si>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</si>
  <si>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</si>
  <si>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</si>
  <si>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</si>
  <si>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</si>
  <si>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</si>
  <si>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</si>
  <si>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</si>
  <si>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</si>
  <si>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</si>
  <si>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</si>
  <si>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</si>
  <si>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</si>
  <si>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</si>
  <si>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</si>
  <si>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</si>
  <si>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</si>
  <si>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</si>
  <si>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</si>
  <si>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</si>
  <si>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</si>
  <si>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</si>
  <si>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</si>
  <si>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</si>
  <si>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</si>
  <si>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</si>
  <si>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</si>
  <si>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</si>
  <si>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</si>
  <si>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</si>
  <si>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</si>
  <si>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</si>
  <si>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</si>
  <si>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</si>
  <si>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</si>
  <si>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</si>
  <si>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</si>
  <si>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</si>
  <si>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</si>
  <si>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</si>
  <si>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</si>
  <si>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</si>
  <si>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</si>
  <si>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</si>
  <si>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</si>
  <si>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</si>
  <si>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</si>
  <si>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</si>
  <si>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</si>
  <si>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</si>
  <si>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</si>
  <si>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</si>
  <si>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</si>
  <si>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</si>
  <si>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</si>
  <si>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</si>
  <si>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</si>
  <si>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</si>
  <si>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</si>
  <si>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</si>
  <si>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</si>
  <si>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</si>
  <si>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</si>
  <si>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</si>
  <si>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</si>
  <si>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</si>
  <si>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</si>
  <si>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</si>
  <si>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</si>
  <si>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</si>
  <si>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</si>
  <si>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</si>
  <si>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</si>
  <si>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</si>
  <si>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</si>
  <si>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</si>
  <si>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</si>
  <si>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</si>
  <si>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</si>
  <si>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</si>
  <si>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</si>
  <si>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</si>
  <si>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</si>
  <si>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</si>
  <si>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</si>
  <si>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</si>
  <si>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</si>
  <si>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</si>
  <si>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</si>
  <si>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</si>
  <si>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</si>
  <si>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</si>
  <si>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</si>
  <si>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</si>
  <si>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</si>
  <si>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</si>
  <si>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</si>
  <si>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</si>
  <si>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</si>
  <si>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</si>
  <si>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</si>
  <si>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</si>
  <si>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</si>
  <si>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</si>
  <si>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</si>
  <si>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</si>
  <si>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</si>
  <si>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</si>
  <si>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</si>
  <si>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</si>
  <si>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</si>
  <si>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</si>
  <si>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</si>
  <si>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</si>
  <si>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</si>
  <si>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</si>
  <si>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</si>
  <si>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</si>
  <si>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</si>
  <si>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</si>
  <si>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</si>
  <si>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</si>
  <si>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</si>
  <si>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</si>
  <si>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</si>
  <si>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</si>
  <si>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</si>
  <si>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</si>
  <si>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</si>
  <si>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</si>
  <si>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</si>
  <si>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</si>
  <si>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</si>
  <si>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</si>
  <si>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</si>
  <si>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</si>
  <si>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</si>
  <si>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</si>
  <si>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</si>
  <si>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</si>
  <si>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</si>
  <si>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</si>
  <si>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</si>
  <si>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</si>
  <si>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</si>
  <si>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</si>
  <si>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</si>
  <si>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</si>
  <si>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</si>
  <si>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</si>
  <si>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</si>
  <si>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</si>
  <si>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</si>
  <si>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</si>
  <si>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</si>
  <si>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</si>
  <si>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</si>
  <si>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</si>
  <si>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</si>
  <si>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</si>
  <si>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</si>
  <si>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</si>
  <si>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</si>
  <si>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</si>
  <si>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</si>
  <si>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</si>
  <si>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</si>
  <si>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</si>
  <si>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</si>
  <si>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</si>
  <si>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</si>
  <si>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</si>
  <si>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</si>
  <si>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</si>
  <si>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</si>
  <si>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</si>
  <si>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</si>
  <si>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</si>
  <si>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</si>
  <si>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</si>
  <si>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</si>
  <si>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</si>
  <si>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</si>
  <si>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</si>
  <si>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</si>
  <si>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</si>
  <si>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</si>
  <si>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</si>
  <si>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</si>
  <si>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</si>
  <si>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</si>
  <si>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</si>
  <si>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</si>
  <si>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</si>
  <si>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</si>
  <si>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</si>
  <si>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</si>
  <si>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</si>
  <si>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</si>
  <si>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</si>
  <si>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</si>
  <si>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</si>
  <si>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</si>
  <si>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</si>
  <si>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</si>
  <si>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</si>
  <si>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</si>
  <si>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</si>
  <si>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</si>
  <si>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</si>
  <si>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</si>
  <si>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</si>
  <si>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</si>
  <si>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</si>
  <si>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</si>
  <si>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</si>
  <si>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</si>
  <si>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</si>
  <si>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</si>
  <si>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</si>
  <si>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</si>
  <si>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</si>
  <si>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</si>
  <si>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</si>
  <si>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</si>
  <si>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</si>
  <si>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</si>
  <si>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</si>
  <si>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</si>
  <si>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</si>
  <si>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</si>
  <si>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</si>
  <si>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</si>
  <si>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</si>
  <si>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</si>
  <si>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</si>
  <si>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</si>
  <si>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</si>
  <si>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</si>
  <si>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</si>
  <si>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</si>
  <si>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</si>
  <si>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</si>
  <si>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</si>
  <si>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</si>
  <si>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</si>
  <si>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</si>
  <si>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</si>
  <si>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</si>
  <si>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</si>
  <si>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</si>
  <si>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</si>
  <si>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</si>
  <si>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</si>
  <si>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</si>
  <si>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</si>
  <si>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</si>
  <si>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</si>
  <si>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</si>
  <si>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</si>
  <si>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</si>
  <si>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</si>
  <si>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</si>
  <si>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</si>
  <si>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</si>
  <si>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</si>
  <si>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</si>
  <si>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</si>
  <si>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</si>
  <si>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</si>
  <si>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</si>
  <si>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</si>
  <si>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</si>
  <si>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</si>
  <si>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</si>
  <si>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</si>
  <si>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</si>
  <si>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</si>
  <si>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</si>
  <si>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</si>
  <si>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</si>
  <si>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</si>
  <si>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</si>
  <si>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</si>
  <si>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</si>
  <si>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</si>
  <si>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</si>
  <si>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</si>
  <si>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</si>
  <si>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</si>
  <si>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</si>
  <si>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</si>
  <si>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</si>
  <si>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</si>
  <si>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</si>
  <si>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</si>
  <si>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</si>
  <si>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</si>
  <si>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</si>
  <si>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</si>
  <si>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</si>
  <si>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</si>
  <si>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</si>
  <si>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</si>
  <si>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</si>
  <si>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</si>
  <si>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</si>
  <si>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</si>
  <si>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</si>
  <si>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</si>
  <si>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</si>
  <si>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</si>
  <si>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</si>
  <si>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</si>
  <si>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</si>
  <si>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</si>
  <si>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</si>
  <si>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</si>
  <si>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</si>
  <si>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</si>
  <si>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</si>
  <si>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</si>
  <si>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</si>
  <si>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</si>
  <si>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</si>
  <si>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</si>
  <si>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</si>
  <si>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</si>
  <si>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</si>
  <si>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</si>
  <si>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</si>
  <si>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</si>
  <si>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</si>
  <si>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</si>
  <si>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</si>
  <si>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</si>
  <si>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</si>
  <si>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</si>
  <si>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</si>
  <si>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</si>
  <si>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</si>
  <si>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</si>
  <si>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</si>
  <si>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</si>
  <si>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</si>
  <si>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</si>
  <si>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</si>
  <si>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</si>
  <si>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</si>
  <si>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</si>
  <si>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</si>
  <si>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</si>
  <si>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</si>
  <si>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</si>
  <si>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</si>
  <si>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</si>
  <si>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</si>
  <si>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</si>
  <si>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</si>
  <si>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</si>
  <si>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</si>
  <si>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</si>
  <si>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</si>
  <si>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</si>
  <si>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</si>
  <si>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</si>
  <si>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</si>
  <si>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</si>
  <si>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</si>
  <si>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</si>
  <si>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</si>
  <si>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</si>
  <si>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</si>
  <si>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</si>
  <si>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</si>
  <si>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</si>
  <si>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</si>
  <si>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</si>
  <si>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</si>
  <si>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</si>
  <si>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</si>
  <si>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</si>
  <si>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</si>
  <si>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</si>
  <si>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</si>
  <si>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</si>
  <si>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</si>
  <si>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</si>
  <si>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</si>
  <si>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</si>
  <si>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</si>
  <si>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</si>
  <si>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</si>
  <si>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</si>
  <si>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</si>
  <si>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</si>
  <si>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</si>
  <si>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</si>
  <si>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</si>
  <si>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</si>
  <si>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</si>
  <si>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</si>
  <si>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</si>
  <si>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</si>
  <si>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</si>
  <si>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</si>
  <si>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</si>
  <si>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</si>
  <si>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</si>
  <si>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</si>
  <si>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</si>
  <si>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</si>
  <si>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</si>
  <si>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</si>
  <si>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</si>
  <si>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</si>
  <si>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</si>
  <si>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</si>
  <si>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</si>
  <si>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</si>
  <si>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</si>
  <si>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</si>
  <si>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</si>
  <si>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</si>
  <si>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</si>
  <si>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</si>
  <si>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</si>
  <si>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</si>
  <si>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</si>
  <si>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</si>
  <si>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</si>
  <si>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</si>
  <si>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</si>
  <si>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</si>
  <si>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</si>
  <si>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</si>
  <si>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</si>
  <si>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</si>
  <si>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</si>
  <si>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</si>
  <si>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</si>
  <si>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</si>
  <si>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</si>
  <si>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</si>
  <si>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</si>
  <si>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</si>
  <si>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</si>
  <si>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</si>
  <si>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</si>
  <si>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</si>
  <si>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</si>
  <si>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</si>
  <si>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</si>
  <si>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</si>
  <si>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</si>
  <si>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</si>
  <si>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</si>
  <si>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</si>
  <si>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</si>
  <si>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</si>
  <si>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</si>
  <si>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</si>
  <si>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</si>
  <si>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</si>
  <si>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</si>
  <si>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</si>
  <si>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</si>
  <si>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</si>
  <si>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</si>
  <si>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</si>
  <si>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</si>
  <si>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</si>
  <si>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</si>
  <si>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</si>
  <si>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</si>
  <si>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</si>
  <si>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</si>
  <si>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</si>
  <si>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</si>
  <si>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</si>
  <si>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</si>
  <si>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</si>
  <si>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</si>
  <si>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</si>
  <si>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</si>
  <si>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</si>
  <si>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</si>
  <si>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</si>
  <si>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</si>
  <si>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</si>
  <si>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</si>
  <si>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</si>
  <si>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</si>
  <si>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</si>
  <si>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</si>
  <si>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</si>
  <si>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</si>
  <si>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</si>
  <si>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</si>
  <si>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</si>
  <si>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</si>
  <si>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</si>
  <si>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</si>
  <si>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</si>
  <si>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</si>
  <si>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</si>
  <si>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</si>
  <si>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</si>
  <si>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</si>
  <si>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</si>
  <si>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</si>
  <si>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</si>
  <si>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</si>
  <si>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</si>
  <si>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</si>
  <si>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</si>
  <si>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</si>
  <si>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</si>
  <si>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</si>
  <si>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</si>
  <si>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</si>
  <si>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</si>
  <si>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</si>
  <si>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</si>
  <si>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</si>
  <si>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</si>
  <si>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</si>
  <si>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</si>
  <si>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</si>
  <si>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</si>
  <si>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</si>
  <si>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</si>
  <si>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</si>
  <si>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</si>
  <si>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</si>
  <si>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</si>
  <si>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</si>
  <si>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</si>
  <si>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</si>
  <si>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</si>
  <si>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</si>
  <si>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</si>
  <si>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</si>
  <si>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</si>
  <si>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</si>
  <si>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</si>
  <si>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</si>
  <si>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</si>
  <si>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</si>
  <si>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</si>
  <si>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</si>
  <si>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</si>
  <si>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</si>
  <si>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</si>
  <si>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</si>
  <si>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</si>
  <si>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</si>
  <si>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</si>
  <si>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</si>
  <si>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</si>
  <si>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</si>
  <si>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</si>
  <si>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</si>
  <si>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</si>
  <si>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</si>
  <si>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</si>
  <si>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</si>
  <si>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</si>
  <si>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</si>
  <si>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</si>
  <si>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</si>
  <si>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</si>
  <si>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</si>
  <si>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</si>
  <si>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</si>
  <si>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</si>
  <si>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</si>
  <si>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</si>
  <si>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</si>
  <si>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</si>
  <si>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</si>
  <si>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</si>
  <si>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</si>
  <si>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</si>
  <si>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</si>
  <si>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</si>
  <si>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</si>
  <si>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</si>
  <si>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</si>
  <si>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</si>
  <si>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</si>
  <si>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</si>
  <si>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</si>
  <si>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</si>
  <si>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</si>
  <si>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</si>
  <si>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</si>
  <si>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</si>
  <si>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</si>
  <si>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</si>
  <si>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</si>
  <si>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</si>
  <si>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</si>
  <si>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</si>
  <si>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</si>
  <si>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</si>
  <si>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</si>
  <si>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</si>
  <si>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</si>
  <si>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</si>
  <si>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</si>
  <si>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</si>
  <si>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</si>
  <si>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</si>
  <si>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</si>
  <si>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</si>
  <si>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</si>
  <si>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</si>
  <si>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</si>
  <si>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</si>
  <si>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</si>
  <si>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</si>
  <si>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</si>
  <si>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</si>
  <si>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</si>
  <si>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</si>
  <si>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</si>
  <si>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</si>
  <si>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</si>
  <si>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</si>
  <si>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</si>
  <si>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</si>
  <si>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</si>
  <si>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</si>
  <si>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</si>
  <si>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</si>
  <si>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</si>
  <si>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</si>
  <si>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</si>
  <si>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</si>
  <si>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</si>
  <si>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</si>
  <si>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</si>
  <si>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</si>
  <si>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</si>
  <si>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</si>
  <si>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</si>
  <si>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</si>
  <si>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</si>
  <si>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</si>
  <si>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</si>
  <si>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</si>
  <si>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</si>
  <si>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</si>
  <si>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</si>
  <si>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</si>
  <si>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</si>
  <si>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</si>
  <si>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</si>
  <si>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</si>
  <si>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</si>
  <si>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</si>
  <si>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</si>
  <si>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</si>
  <si>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</si>
  <si>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</si>
  <si>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</si>
  <si>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</si>
  <si>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</si>
  <si>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</si>
  <si>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</si>
  <si>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</si>
  <si>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</si>
  <si>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</si>
  <si>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</si>
  <si>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</si>
  <si>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</si>
  <si>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</si>
  <si>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</si>
  <si>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</si>
  <si>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</si>
  <si>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</si>
  <si>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</si>
  <si>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</si>
  <si>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</si>
  <si>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</si>
  <si>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</si>
  <si>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</si>
  <si>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</si>
  <si>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</si>
  <si>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</si>
  <si>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</si>
  <si>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</si>
  <si>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</si>
  <si>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</si>
  <si>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</si>
  <si>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</si>
  <si>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</si>
  <si>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</si>
  <si>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</si>
  <si>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</si>
  <si>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</si>
  <si>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</si>
  <si>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</si>
  <si>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</si>
  <si>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</si>
  <si>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</si>
  <si>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</si>
  <si>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</si>
  <si>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</si>
  <si>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</si>
  <si>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</si>
  <si>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</si>
  <si>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</si>
  <si>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</si>
  <si>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</si>
  <si>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</si>
  <si>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</si>
  <si>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</si>
  <si>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</si>
  <si>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</si>
  <si>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</si>
  <si>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</si>
  <si>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</si>
  <si>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</si>
  <si>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</si>
  <si>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</si>
  <si>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</si>
  <si>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</si>
  <si>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</si>
  <si>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</si>
  <si>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</si>
  <si>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</si>
  <si>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</si>
  <si>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</si>
  <si>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</si>
  <si>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</si>
  <si>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</si>
  <si>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</si>
  <si>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</si>
  <si>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</si>
  <si>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</si>
  <si>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</si>
  <si>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</si>
  <si>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</si>
  <si>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</si>
  <si>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</si>
  <si>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</si>
  <si>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</si>
  <si>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</si>
  <si>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</si>
  <si>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</si>
  <si>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</si>
  <si>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</si>
  <si>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</si>
  <si>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</si>
  <si>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</si>
  <si>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</si>
  <si>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</si>
  <si>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</si>
  <si>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</si>
  <si>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</si>
  <si>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</si>
  <si>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</si>
  <si>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</si>
  <si>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</si>
  <si>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</si>
  <si>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</si>
  <si>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</si>
  <si>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</si>
  <si>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</si>
  <si>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</si>
  <si>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</si>
  <si>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</si>
  <si>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</si>
  <si>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</si>
  <si>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</si>
  <si>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</si>
  <si>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</si>
  <si>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</si>
  <si>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</si>
  <si>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</si>
  <si>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</si>
  <si>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</si>
  <si>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</si>
  <si>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</si>
  <si>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</si>
  <si>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</si>
  <si>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</si>
  <si>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</si>
  <si>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</si>
  <si>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</si>
  <si>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</si>
  <si>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</si>
  <si>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</si>
  <si>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</si>
  <si>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</si>
  <si>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</si>
  <si>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</si>
  <si>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</si>
  <si>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</si>
  <si>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</si>
  <si>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</si>
  <si>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</si>
  <si>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</si>
  <si>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</si>
  <si>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</si>
  <si>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</si>
  <si>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</si>
  <si>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</si>
  <si>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</si>
  <si>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</si>
  <si>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</si>
  <si>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</si>
  <si>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</si>
  <si>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</si>
  <si>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</si>
  <si>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</si>
  <si>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</si>
  <si>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</si>
  <si>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</si>
  <si>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</si>
  <si>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</si>
  <si>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</si>
  <si>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</si>
  <si>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</si>
  <si>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</si>
  <si>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</si>
  <si>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</si>
  <si>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</si>
  <si>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</si>
  <si>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</si>
  <si>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</si>
  <si>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</si>
  <si>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</si>
  <si>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</si>
  <si>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</si>
  <si>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</si>
  <si>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</si>
  <si>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</si>
  <si>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</si>
  <si>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</si>
  <si>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</si>
  <si>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</si>
  <si>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</si>
  <si>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</si>
  <si>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</si>
  <si>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</si>
  <si>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</si>
  <si>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</si>
  <si>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</si>
  <si>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</si>
  <si>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</si>
  <si>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</si>
  <si>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</si>
  <si>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</si>
  <si>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</si>
  <si>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</si>
  <si>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</si>
  <si>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</si>
  <si>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</si>
  <si>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</si>
  <si>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</si>
  <si>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</si>
  <si>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</si>
  <si>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</si>
  <si>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</si>
  <si>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</si>
  <si>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</si>
  <si>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</si>
  <si>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</si>
  <si>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</si>
  <si>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</si>
  <si>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</si>
  <si>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</si>
  <si>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</si>
  <si>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</si>
  <si>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</si>
  <si>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</si>
  <si>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</si>
  <si>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</si>
  <si>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</si>
  <si>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</si>
  <si>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</si>
  <si>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</si>
  <si>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</si>
  <si>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</si>
  <si>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</si>
  <si>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</si>
  <si>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</si>
  <si>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</si>
  <si>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</si>
  <si>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</si>
  <si>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</si>
  <si>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</si>
  <si>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</si>
  <si>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</si>
  <si>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</si>
  <si>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</si>
  <si>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</si>
  <si>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</si>
  <si>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</si>
  <si>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</si>
  <si>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</si>
  <si>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</si>
  <si>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</si>
  <si>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</si>
  <si>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</si>
  <si>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</si>
  <si>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</si>
  <si>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</si>
  <si>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</si>
  <si>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</si>
  <si>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</si>
  <si>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</si>
  <si>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</si>
  <si>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</si>
  <si>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</si>
  <si>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</si>
  <si>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</si>
  <si>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</si>
  <si>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</si>
  <si>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</si>
  <si>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</si>
  <si>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</si>
  <si>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</si>
  <si>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</si>
  <si>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</si>
  <si>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</si>
  <si>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</si>
  <si>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</si>
  <si>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</si>
  <si>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</si>
  <si>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</si>
  <si>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</si>
  <si>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</si>
  <si>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</si>
  <si>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</si>
  <si>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</si>
  <si>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</si>
  <si>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</si>
  <si>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</si>
  <si>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</si>
  <si>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</si>
  <si>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</si>
  <si>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</si>
  <si>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</si>
  <si>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</si>
  <si>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</si>
  <si>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</si>
  <si>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</si>
  <si>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</si>
  <si>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</si>
  <si>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</si>
  <si>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</si>
  <si>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</si>
  <si>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</si>
  <si>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</si>
  <si>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</si>
  <si>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</si>
  <si>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</si>
  <si>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</si>
  <si>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</si>
  <si>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</si>
  <si>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</si>
  <si>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</si>
  <si>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</si>
  <si>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</si>
  <si>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</si>
  <si>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</si>
  <si>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</si>
  <si>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</si>
  <si>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</si>
  <si>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</si>
  <si>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</si>
  <si>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</si>
  <si>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</si>
  <si>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</si>
  <si>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</si>
  <si>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</si>
  <si>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</si>
  <si>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</si>
  <si>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</si>
  <si>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</si>
  <si>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</si>
  <si>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</si>
  <si>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</si>
  <si>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</si>
  <si>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</si>
  <si>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</si>
  <si>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</si>
  <si>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</si>
  <si>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</si>
  <si>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</si>
  <si>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</si>
  <si>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</si>
  <si>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</si>
  <si>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</si>
  <si>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</si>
  <si>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</si>
  <si>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</si>
  <si>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</si>
  <si>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</si>
  <si>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</si>
  <si>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</si>
  <si>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</si>
  <si>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</si>
  <si>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</si>
  <si>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</si>
  <si>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</si>
  <si>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</si>
  <si>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</si>
  <si>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</si>
  <si>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</si>
  <si>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</si>
  <si>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</si>
  <si>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</si>
  <si>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</si>
  <si>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</si>
  <si>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</si>
  <si>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</si>
  <si>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</si>
  <si>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</si>
  <si>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</si>
  <si>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</si>
  <si>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</si>
  <si>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</si>
  <si>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</si>
  <si>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</si>
  <si>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</si>
  <si>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</si>
  <si>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</si>
  <si>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</si>
  <si>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</si>
  <si>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</si>
  <si>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</si>
  <si>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</si>
  <si>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</si>
  <si>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</si>
  <si>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</si>
  <si>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</si>
  <si>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</si>
  <si>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</si>
  <si>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</si>
  <si>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</si>
  <si>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</si>
  <si>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</si>
  <si>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</si>
  <si>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</si>
  <si>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</si>
  <si>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</si>
  <si>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</si>
  <si>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</si>
  <si>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</si>
  <si>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</si>
  <si>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</si>
  <si>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</si>
  <si>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</si>
  <si>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</si>
  <si>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</si>
  <si>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</si>
  <si>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</si>
  <si>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</si>
  <si>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</si>
  <si>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</si>
  <si>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</si>
  <si>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</si>
  <si>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</si>
  <si>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</si>
  <si>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</si>
  <si>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</si>
  <si>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</si>
  <si>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</si>
  <si>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</si>
  <si>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</si>
  <si>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</si>
  <si>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</si>
  <si>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</si>
  <si>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</si>
  <si>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</si>
  <si>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</si>
  <si>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</si>
  <si>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</si>
  <si>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</si>
  <si>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</si>
  <si>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</si>
  <si>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</si>
  <si>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</si>
  <si>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</si>
  <si>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</si>
  <si>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</si>
  <si>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</si>
  <si>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</si>
  <si>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</si>
  <si>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</si>
  <si>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</si>
  <si>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</si>
  <si>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</si>
  <si>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</si>
  <si>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</si>
  <si>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</si>
  <si>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</si>
  <si>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</si>
  <si>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</si>
  <si>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</si>
  <si>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</si>
  <si>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</si>
  <si>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</si>
  <si>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</si>
  <si>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</si>
  <si>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</si>
  <si>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</si>
  <si>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</si>
  <si>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</si>
  <si>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</si>
  <si>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</si>
  <si>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</si>
  <si>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</si>
  <si>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</si>
  <si>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</si>
  <si>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</si>
  <si>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</si>
  <si>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</si>
  <si>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</si>
  <si>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</si>
  <si>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</si>
  <si>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</si>
  <si>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</si>
  <si>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</si>
  <si>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</si>
  <si>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</si>
  <si>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</si>
  <si>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</si>
  <si>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</si>
  <si>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</si>
  <si>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</si>
  <si>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</si>
  <si>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</si>
  <si>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</si>
  <si>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</si>
  <si>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</si>
  <si>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</si>
  <si>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</si>
  <si>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</si>
  <si>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</si>
  <si>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</si>
  <si>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</si>
  <si>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</si>
  <si>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</si>
  <si>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</si>
  <si>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</si>
  <si>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</si>
  <si>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</si>
  <si>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</si>
  <si>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</si>
  <si>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</si>
  <si>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</si>
  <si>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</si>
  <si>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</si>
  <si>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</si>
  <si>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</si>
  <si>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</si>
  <si>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</si>
  <si>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</si>
  <si>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</si>
  <si>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</si>
  <si>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</si>
  <si>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</si>
  <si>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</si>
  <si>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</si>
  <si>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</si>
  <si>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</si>
  <si>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</si>
  <si>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</si>
  <si>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</si>
  <si>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</si>
  <si>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</si>
  <si>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</si>
  <si>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</si>
  <si>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</si>
  <si>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</si>
  <si>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</si>
  <si>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</si>
  <si>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</si>
  <si>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</si>
  <si>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</si>
  <si>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</si>
  <si>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</si>
  <si>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</si>
  <si>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</si>
  <si>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</si>
  <si>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</si>
  <si>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</si>
  <si>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</si>
  <si>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</si>
  <si>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</si>
  <si>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</si>
  <si>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</si>
  <si>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</si>
  <si>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</si>
  <si>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</si>
  <si>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</si>
  <si>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</si>
  <si>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</si>
  <si>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</si>
  <si>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</si>
  <si>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</si>
  <si>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</si>
  <si>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</si>
  <si>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</si>
  <si>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</si>
  <si>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</si>
  <si>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</si>
  <si>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</si>
  <si>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</si>
  <si>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</si>
  <si>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</si>
  <si>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</si>
  <si>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</si>
  <si>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</si>
  <si>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</si>
  <si>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</si>
  <si>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</si>
  <si>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</si>
  <si>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</si>
  <si>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</si>
  <si>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</si>
  <si>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</si>
  <si>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</si>
  <si>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</si>
  <si>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</si>
  <si>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</si>
  <si>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</si>
  <si>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</si>
  <si>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</si>
  <si>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</si>
  <si>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</si>
  <si>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</si>
  <si>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</si>
  <si>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</si>
  <si>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</si>
  <si>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</si>
  <si>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</si>
  <si>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</si>
  <si>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</si>
  <si>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</si>
  <si>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</si>
  <si>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</si>
  <si>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</si>
  <si>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</si>
  <si>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</si>
  <si>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</si>
  <si>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</si>
  <si>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</si>
  <si>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</si>
  <si>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</si>
  <si>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</si>
  <si>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</si>
  <si>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</si>
  <si>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</si>
  <si>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</si>
  <si>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</si>
  <si>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</si>
  <si>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</si>
  <si>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</si>
  <si>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</si>
  <si>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</si>
  <si>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</si>
  <si>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</si>
  <si>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</si>
  <si>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</si>
  <si>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</si>
  <si>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</si>
  <si>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</si>
  <si>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</si>
  <si>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</si>
  <si>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</si>
  <si>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</si>
  <si>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</si>
  <si>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</si>
  <si>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</si>
  <si>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</si>
  <si>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</si>
  <si>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</si>
  <si>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</si>
  <si>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</si>
  <si>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</si>
  <si>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</si>
  <si>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</si>
  <si>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</si>
  <si>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</si>
  <si>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</si>
  <si>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</si>
  <si>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</si>
  <si>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</si>
  <si>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</si>
  <si>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</si>
  <si>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</si>
  <si>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</si>
  <si>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</si>
  <si>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</si>
  <si>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</si>
  <si>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</si>
  <si>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</si>
  <si>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</si>
  <si>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</si>
  <si>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</si>
  <si>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</si>
  <si>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</si>
  <si>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</si>
  <si>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</si>
  <si>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</si>
  <si>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</si>
  <si>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</si>
  <si>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</si>
  <si>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</si>
  <si>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</si>
  <si>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</si>
  <si>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</si>
  <si>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</si>
  <si>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</si>
  <si>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</si>
  <si>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</si>
  <si>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</si>
  <si>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</si>
  <si>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</si>
  <si>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</si>
  <si>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</si>
  <si>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</si>
  <si>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</si>
  <si>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</si>
  <si>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</si>
  <si>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</si>
  <si>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</si>
  <si>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</si>
  <si>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</si>
  <si>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</si>
  <si>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</si>
  <si>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</si>
  <si>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</si>
  <si>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</si>
  <si>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</si>
  <si>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</si>
  <si>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</si>
  <si>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</si>
  <si>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</si>
  <si>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</si>
  <si>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</si>
  <si>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</si>
  <si>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</si>
  <si>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</si>
  <si>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</si>
  <si>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</si>
  <si>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</si>
  <si>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</si>
  <si>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</si>
  <si>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</si>
  <si>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</si>
  <si>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</si>
  <si>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</si>
  <si>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</si>
  <si>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</si>
  <si>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</si>
  <si>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</si>
  <si>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</si>
  <si>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</si>
  <si>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</si>
  <si>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</si>
  <si>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</si>
  <si>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</si>
  <si>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</si>
  <si>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</si>
  <si>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</si>
  <si>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</si>
  <si>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</si>
  <si>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</si>
  <si>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</si>
  <si>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</si>
  <si>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</si>
  <si>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</si>
  <si>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</si>
  <si>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</si>
  <si>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</si>
  <si>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</si>
  <si>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</si>
  <si>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</si>
  <si>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</si>
  <si>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</si>
  <si>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</si>
  <si>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</si>
  <si>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</si>
  <si>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</si>
  <si>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</si>
  <si>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</si>
  <si>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</si>
  <si>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</si>
  <si>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</si>
  <si>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</si>
  <si>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</si>
  <si>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</si>
  <si>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</si>
  <si>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</si>
  <si>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</si>
  <si>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</si>
  <si>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</si>
  <si>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</si>
  <si>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</si>
  <si>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</si>
  <si>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</si>
  <si>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</si>
  <si>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</si>
  <si>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</si>
  <si>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</si>
  <si>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</si>
  <si>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</si>
  <si>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</si>
  <si>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</si>
  <si>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</si>
  <si>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</si>
  <si>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</si>
  <si>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</si>
  <si>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</si>
  <si>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</si>
  <si>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</si>
  <si>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</si>
  <si>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</si>
  <si>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</si>
  <si>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</si>
  <si>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</si>
  <si>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</si>
  <si>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</si>
  <si>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</si>
  <si>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</si>
  <si>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</si>
  <si>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</si>
  <si>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</si>
  <si>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</si>
  <si>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</si>
  <si>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</si>
  <si>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</si>
  <si>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</si>
  <si>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</si>
  <si>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</si>
  <si>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</si>
  <si>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</si>
  <si>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</si>
  <si>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</si>
  <si>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</si>
  <si>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</si>
  <si>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</si>
  <si>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</si>
  <si>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</si>
  <si>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</si>
  <si>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</si>
  <si>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</si>
  <si>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</si>
  <si>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</si>
  <si>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</si>
  <si>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</si>
  <si>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</si>
  <si>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</si>
  <si>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</si>
  <si>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</si>
  <si>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</si>
  <si>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</si>
  <si>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</si>
  <si>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</si>
  <si>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</si>
  <si>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</si>
  <si>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</si>
  <si>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</si>
  <si>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</si>
  <si>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</si>
  <si>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</si>
  <si>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</si>
  <si>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</si>
  <si>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</si>
  <si>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</si>
  <si>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</si>
  <si>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</si>
  <si>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</si>
  <si>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</si>
  <si>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</si>
  <si>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</si>
  <si>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</si>
  <si>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</si>
  <si>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</si>
  <si>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</si>
  <si>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</si>
  <si>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</si>
  <si>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</si>
  <si>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</si>
  <si>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</si>
  <si>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</si>
  <si>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</si>
  <si>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</si>
  <si>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</si>
  <si>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</si>
  <si>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</si>
  <si>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</si>
  <si>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</si>
  <si>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</si>
  <si>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</si>
  <si>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</si>
  <si>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</si>
  <si>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</si>
  <si>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</si>
  <si>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</si>
  <si>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</si>
  <si>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</si>
  <si>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</si>
  <si>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</si>
  <si>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</si>
  <si>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</si>
  <si>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</si>
  <si>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</si>
  <si>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</si>
  <si>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</si>
  <si>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</si>
  <si>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</si>
  <si>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</si>
  <si>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</si>
  <si>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</si>
  <si>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</si>
  <si>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</si>
  <si>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</si>
  <si>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</si>
  <si>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</si>
  <si>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</si>
  <si>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</si>
  <si>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</si>
  <si>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</si>
  <si>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</si>
  <si>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</si>
  <si>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</si>
  <si>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</si>
  <si>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</si>
  <si>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</si>
  <si>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</si>
  <si>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</si>
  <si>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</si>
  <si>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</si>
  <si>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</si>
  <si>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</si>
  <si>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</si>
  <si>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</si>
  <si>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</si>
  <si>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</si>
  <si>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</si>
  <si>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</si>
  <si>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</si>
  <si>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</si>
  <si>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</si>
  <si>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</si>
  <si>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</si>
  <si>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</si>
  <si>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</si>
  <si>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</si>
  <si>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</si>
  <si>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</si>
  <si>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</si>
  <si>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</si>
  <si>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</si>
  <si>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</si>
  <si>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</si>
  <si>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</si>
  <si>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</si>
  <si>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</si>
  <si>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</si>
  <si>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</si>
  <si>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</si>
  <si>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</si>
  <si>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</si>
  <si>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</si>
  <si>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</si>
  <si>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</si>
  <si>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</si>
  <si>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</si>
  <si>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</si>
  <si>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</si>
  <si>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</si>
  <si>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</si>
  <si>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</si>
  <si>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</si>
  <si>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</si>
  <si>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</si>
  <si>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</si>
  <si>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</si>
  <si>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</si>
  <si>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</si>
  <si>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</si>
  <si>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</si>
  <si>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</si>
  <si>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</si>
  <si>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</si>
  <si>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</si>
  <si>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</si>
  <si>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</si>
  <si>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</si>
  <si>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</si>
  <si>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</si>
  <si>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</si>
  <si>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</si>
  <si>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</si>
  <si>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</si>
  <si>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</si>
  <si>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</si>
  <si>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</si>
  <si>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</si>
  <si>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</si>
  <si>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</si>
  <si>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</si>
  <si>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</si>
  <si>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</si>
  <si>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</si>
  <si>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</si>
  <si>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</si>
  <si>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</si>
  <si>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</si>
  <si>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</si>
  <si>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</si>
  <si>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</si>
  <si>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</si>
  <si>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</si>
  <si>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</si>
  <si>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</si>
  <si>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</si>
  <si>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</si>
  <si>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</si>
  <si>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</si>
  <si>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</si>
  <si>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</si>
  <si>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</si>
  <si>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</si>
  <si>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</si>
  <si>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</si>
  <si>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</si>
  <si>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</si>
  <si>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</si>
  <si>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</si>
  <si>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</si>
  <si>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</si>
  <si>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</si>
  <si>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</si>
  <si>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</si>
  <si>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</si>
  <si>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</si>
  <si>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</si>
  <si>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</si>
  <si>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</si>
  <si>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</si>
  <si>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</si>
  <si>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</si>
  <si>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</si>
  <si>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</si>
  <si>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</si>
  <si>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</si>
  <si>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</si>
  <si>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</si>
  <si>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</si>
  <si>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</si>
  <si>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</si>
  <si>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</si>
  <si>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</si>
  <si>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</si>
  <si>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</si>
  <si>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</si>
  <si>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</si>
  <si>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</si>
  <si>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</si>
  <si>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</si>
  <si>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</si>
  <si>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</si>
  <si>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</si>
  <si>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</si>
  <si>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</si>
  <si>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</si>
  <si>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</si>
  <si>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</si>
  <si>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</si>
  <si>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</si>
  <si>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</si>
  <si>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</si>
  <si>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</si>
  <si>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</si>
  <si>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</si>
  <si>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</si>
  <si>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</si>
  <si>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</si>
  <si>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</si>
  <si>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</si>
  <si>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</si>
  <si>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</si>
  <si>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</si>
  <si>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</si>
  <si>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</si>
  <si>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</si>
  <si>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</si>
  <si>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</si>
  <si>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</si>
  <si>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</si>
  <si>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</si>
  <si>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</si>
  <si>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</si>
  <si>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</si>
  <si>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</si>
  <si>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</si>
  <si>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</si>
  <si>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</si>
  <si>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</si>
  <si>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</si>
  <si>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</si>
  <si>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</si>
  <si>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</si>
  <si>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</si>
  <si>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</si>
  <si>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</si>
  <si>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</si>
  <si>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</si>
  <si>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</si>
  <si>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</si>
  <si>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</si>
  <si>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</si>
  <si>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</si>
  <si>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</si>
  <si>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</si>
  <si>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</si>
  <si>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</si>
  <si>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</si>
  <si>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</si>
  <si>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</si>
  <si>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</si>
  <si>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</si>
  <si>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</si>
  <si>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</si>
  <si>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</si>
  <si>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</si>
  <si>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</si>
  <si>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</si>
  <si>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</si>
  <si>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</si>
  <si>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</si>
  <si>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</si>
  <si>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</si>
  <si>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</si>
  <si>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</si>
  <si>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</si>
  <si>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</si>
  <si>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</si>
  <si>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</si>
  <si>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</si>
  <si>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</si>
  <si>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</si>
  <si>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</si>
  <si>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</si>
  <si>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</si>
  <si>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</si>
  <si>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</si>
  <si>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</si>
  <si>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</si>
  <si>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</si>
  <si>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</si>
  <si>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</si>
  <si>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</si>
  <si>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</si>
  <si>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</si>
  <si>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</si>
  <si>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</si>
  <si>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</si>
  <si>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</si>
  <si>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</si>
  <si>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</si>
  <si>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</si>
  <si>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</si>
  <si>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</si>
  <si>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</si>
  <si>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</si>
  <si>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</si>
  <si>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</si>
  <si>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</si>
  <si>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</si>
  <si>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</si>
  <si>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</si>
  <si>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</si>
  <si>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</si>
  <si>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</si>
  <si>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</si>
  <si>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</si>
  <si>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</si>
  <si>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</si>
  <si>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</si>
  <si>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</si>
  <si>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</si>
  <si>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</si>
  <si>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</si>
  <si>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</si>
  <si>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</si>
  <si>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</si>
  <si>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</si>
  <si>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</si>
  <si>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</si>
  <si>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</si>
  <si>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</si>
  <si>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</si>
  <si>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</si>
  <si>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</si>
  <si>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</si>
  <si>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</si>
  <si>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</si>
  <si>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</si>
  <si>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</si>
  <si>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</si>
  <si>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</si>
  <si>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</si>
  <si>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</si>
  <si>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</si>
  <si>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</si>
  <si>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</si>
  <si>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</si>
  <si>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</si>
  <si>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</si>
  <si>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</si>
  <si>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</si>
  <si>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</si>
  <si>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</si>
  <si>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</si>
  <si>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</si>
  <si>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</si>
  <si>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</si>
  <si>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</si>
  <si>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</si>
  <si>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</si>
  <si>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</si>
  <si>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</si>
  <si>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</si>
  <si>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</si>
  <si>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</si>
  <si>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</si>
  <si>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</si>
  <si>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</si>
  <si>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</si>
  <si>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</si>
  <si>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</si>
  <si>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</si>
  <si>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</si>
  <si>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</si>
  <si>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</si>
  <si>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</si>
  <si>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</si>
  <si>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</si>
  <si>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</si>
  <si>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</si>
  <si>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</si>
  <si>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</si>
  <si>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</si>
  <si>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</si>
  <si>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</si>
  <si>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</si>
  <si>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</si>
  <si>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</si>
  <si>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</si>
  <si>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</si>
  <si>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</si>
  <si>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</si>
  <si>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</si>
  <si>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</si>
  <si>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</si>
  <si>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</si>
  <si>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</si>
  <si>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</si>
  <si>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</si>
  <si>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</si>
  <si>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</si>
  <si>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</si>
  <si>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</si>
  <si>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</si>
  <si>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</si>
  <si>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</si>
  <si>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</si>
  <si>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</si>
  <si>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</si>
  <si>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</si>
  <si>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</si>
  <si>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</si>
  <si>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</si>
  <si>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</si>
  <si>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</si>
  <si>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</si>
  <si>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</si>
  <si>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</si>
  <si>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</si>
  <si>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</si>
  <si>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</si>
  <si>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</si>
  <si>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</si>
  <si>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</si>
  <si>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</si>
  <si>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</si>
  <si>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</si>
  <si>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</si>
  <si>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</si>
  <si>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</si>
  <si>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</si>
  <si>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</si>
  <si>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</si>
  <si>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</si>
  <si>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</si>
  <si>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</si>
  <si>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</si>
  <si>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</si>
  <si>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</si>
  <si>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</si>
  <si>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</si>
  <si>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</si>
  <si>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</si>
  <si>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</si>
  <si>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</si>
  <si>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</si>
  <si>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</si>
  <si>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</si>
  <si>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</si>
  <si>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</si>
  <si>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</si>
  <si>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</si>
  <si>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</si>
  <si>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</si>
  <si>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</si>
  <si>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</si>
  <si>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</si>
  <si>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</si>
  <si>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</si>
  <si>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</si>
  <si>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</si>
  <si>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</si>
  <si>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</si>
  <si>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</si>
  <si>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</si>
  <si>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</si>
  <si>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</si>
  <si>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</si>
  <si>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</si>
  <si>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</si>
  <si>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</si>
  <si>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</si>
  <si>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</si>
  <si>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</si>
  <si>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</si>
  <si>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</si>
  <si>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</si>
  <si>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</si>
  <si>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</si>
  <si>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</si>
  <si>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</si>
  <si>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</si>
  <si>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</si>
  <si>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</si>
  <si>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</si>
  <si>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</si>
  <si>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</si>
  <si>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</si>
  <si>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</si>
  <si>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</si>
  <si>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</si>
  <si>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</si>
  <si>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</si>
  <si>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</si>
  <si>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</si>
  <si>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</si>
  <si>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</si>
  <si>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</si>
  <si>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</si>
  <si>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</si>
  <si>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</si>
  <si>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</si>
  <si>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</si>
  <si>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</si>
  <si>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</si>
  <si>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</si>
  <si>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</si>
  <si>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</si>
  <si>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</si>
  <si>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</si>
  <si>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</si>
  <si>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</si>
  <si>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</si>
  <si>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</si>
  <si>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</si>
  <si>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</si>
  <si>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</si>
  <si>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</si>
  <si>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</si>
  <si>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</si>
  <si>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</si>
  <si>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</si>
  <si>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</si>
  <si>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</si>
  <si>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</si>
  <si>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</si>
  <si>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</si>
  <si>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</si>
  <si>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</si>
  <si>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</si>
  <si>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</si>
  <si>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</si>
  <si>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</si>
  <si>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</si>
  <si>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</si>
  <si>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</si>
  <si>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</si>
  <si>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</si>
  <si>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</si>
  <si>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</si>
  <si>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</si>
  <si>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</si>
  <si>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</si>
  <si>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</si>
  <si>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</si>
  <si>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</si>
  <si>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</si>
  <si>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</si>
  <si>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</si>
  <si>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</si>
  <si>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</si>
  <si>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</si>
  <si>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</si>
  <si>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</si>
  <si>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</si>
  <si>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</si>
  <si>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</si>
  <si>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</si>
  <si>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</si>
  <si>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</si>
  <si>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</si>
  <si>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</si>
  <si>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</si>
  <si>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</si>
  <si>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</si>
  <si>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</si>
  <si>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</si>
  <si>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</si>
  <si>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</si>
  <si>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</si>
  <si>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</si>
  <si>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</si>
  <si>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</si>
  <si>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</si>
  <si>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</si>
  <si>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</si>
  <si>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</si>
  <si>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</si>
  <si>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</si>
  <si>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</si>
  <si>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</si>
  <si>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</si>
  <si>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</si>
  <si>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</si>
  <si>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</si>
  <si>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</si>
  <si>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</si>
  <si>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</si>
  <si>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</si>
  <si>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</si>
  <si>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</si>
  <si>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</si>
  <si>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</si>
  <si>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</si>
  <si>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</si>
  <si>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</si>
  <si>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</si>
  <si>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</si>
  <si>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</si>
  <si>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</si>
  <si>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</si>
  <si>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</si>
  <si>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</si>
  <si>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</si>
  <si>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</si>
  <si>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</si>
  <si>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</si>
  <si>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</si>
  <si>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</si>
  <si>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</si>
  <si>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</si>
  <si>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</si>
  <si>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</si>
  <si>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</si>
  <si>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</si>
  <si>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</si>
  <si>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</si>
  <si>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</si>
  <si>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</si>
  <si>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</si>
  <si>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</si>
  <si>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</si>
  <si>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</si>
  <si>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</si>
  <si>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</si>
  <si>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</si>
  <si>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</si>
  <si>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</si>
  <si>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</si>
  <si>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</si>
  <si>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</si>
  <si>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</si>
  <si>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</si>
  <si>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</si>
  <si>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</si>
  <si>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</si>
  <si>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</si>
  <si>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</si>
  <si>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</si>
  <si>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</si>
  <si>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</si>
  <si>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</si>
  <si>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</si>
  <si>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</si>
  <si>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</si>
  <si>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</si>
  <si>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</si>
  <si>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</si>
  <si>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</si>
  <si>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</si>
  <si>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</si>
  <si>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</si>
  <si>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</si>
  <si>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</si>
  <si>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</si>
  <si>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</si>
  <si>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</si>
  <si>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</si>
  <si>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</si>
  <si>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</si>
  <si>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</si>
  <si>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</si>
  <si>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</si>
  <si>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</si>
  <si>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</si>
  <si>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</si>
  <si>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</si>
  <si>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</si>
  <si>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</si>
  <si>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</si>
  <si>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</si>
  <si>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</si>
  <si>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</si>
  <si>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</si>
  <si>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</si>
  <si>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</si>
  <si>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</si>
  <si>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</si>
  <si>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</si>
  <si>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</si>
  <si>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</si>
  <si>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</si>
  <si>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</si>
  <si>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</si>
  <si>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</si>
  <si>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</si>
  <si>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</si>
  <si>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</si>
  <si>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</si>
  <si>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</si>
  <si>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</si>
  <si>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</si>
  <si>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</si>
  <si>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</si>
  <si>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</si>
  <si>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</si>
  <si>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</si>
  <si>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</si>
  <si>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</si>
  <si>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</si>
  <si>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</si>
  <si>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</si>
  <si>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</si>
  <si>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</si>
  <si>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</si>
  <si>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</si>
  <si>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</si>
  <si>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</si>
  <si>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</si>
  <si>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</si>
  <si>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</si>
  <si>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</si>
  <si>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</si>
  <si>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</si>
  <si>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</si>
  <si>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</si>
  <si>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</si>
  <si>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</si>
  <si>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</si>
  <si>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</si>
  <si>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</si>
  <si>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</si>
  <si>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</si>
  <si>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</si>
  <si>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</si>
  <si>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</si>
  <si>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</si>
  <si>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</si>
  <si>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</si>
  <si>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</si>
  <si>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</si>
  <si>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</si>
  <si>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</si>
  <si>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</si>
  <si>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</si>
  <si>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</si>
  <si>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</si>
  <si>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</si>
  <si>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</si>
  <si>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</si>
  <si>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</si>
  <si>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</si>
  <si>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</si>
  <si>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</si>
  <si>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</si>
  <si>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</si>
  <si>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</si>
  <si>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</si>
  <si>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</si>
  <si>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</si>
  <si>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</si>
  <si>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</si>
  <si>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</si>
  <si>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</si>
  <si>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</si>
  <si>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</si>
  <si>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</si>
  <si>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</si>
  <si>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</si>
  <si>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</si>
  <si>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</si>
  <si>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</si>
  <si>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</si>
  <si>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</si>
  <si>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</si>
  <si>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</si>
  <si>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</si>
  <si>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</si>
  <si>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</si>
  <si>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</si>
  <si>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</si>
  <si>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</si>
  <si>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</si>
  <si>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</si>
  <si>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</si>
  <si>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</si>
  <si>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</si>
  <si>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</si>
  <si>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</si>
  <si>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</si>
  <si>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</si>
  <si>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</si>
  <si>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</si>
  <si>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</si>
  <si>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</si>
  <si>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</si>
  <si>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</si>
  <si>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</si>
  <si>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</si>
  <si>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</si>
  <si>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</si>
  <si>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</si>
  <si>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</si>
  <si>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</si>
  <si>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</si>
  <si>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</si>
  <si>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</si>
  <si>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</si>
  <si>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</si>
  <si>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</si>
  <si>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</si>
  <si>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</si>
  <si>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</si>
  <si>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</si>
  <si>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</si>
  <si>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</si>
  <si>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</si>
  <si>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</si>
  <si>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</si>
  <si>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</si>
  <si>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</si>
  <si>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</si>
  <si>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</si>
  <si>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</si>
  <si>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</si>
  <si>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</si>
  <si>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</si>
  <si>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</si>
  <si>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</si>
  <si>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</si>
  <si>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</si>
  <si>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</si>
  <si>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</si>
  <si>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</si>
  <si>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</si>
  <si>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</si>
  <si>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</si>
  <si>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</si>
  <si>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</si>
  <si>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</si>
  <si>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</si>
  <si>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</si>
  <si>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</si>
  <si>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</si>
  <si>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</si>
  <si>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</si>
  <si>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</si>
  <si>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</si>
  <si>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</si>
  <si>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</si>
  <si>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</si>
  <si>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</si>
  <si>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</si>
  <si>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</si>
  <si>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</si>
  <si>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</si>
  <si>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</si>
  <si>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</si>
  <si>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</si>
  <si>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</si>
  <si>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</si>
  <si>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</si>
  <si>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</si>
  <si>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</si>
  <si>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</si>
  <si>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</si>
  <si>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</si>
  <si>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</si>
  <si>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</si>
  <si>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</si>
  <si>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</si>
  <si>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</si>
  <si>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</si>
  <si>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</si>
  <si>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</si>
  <si>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</si>
  <si>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</si>
  <si>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</si>
  <si>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</si>
  <si>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</si>
  <si>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</si>
  <si>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</si>
  <si>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</si>
  <si>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</si>
  <si>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</si>
  <si>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</si>
  <si>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</si>
  <si>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</si>
  <si>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</si>
  <si>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</si>
  <si>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</si>
  <si>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</si>
  <si>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</si>
  <si>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</si>
  <si>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</si>
  <si>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</si>
  <si>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</si>
  <si>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</si>
  <si>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</si>
  <si>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</si>
  <si>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</si>
  <si>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</si>
  <si>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</si>
  <si>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</si>
  <si>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</si>
  <si>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</si>
  <si>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</si>
  <si>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</si>
  <si>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</si>
  <si>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</si>
  <si>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</si>
  <si>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</si>
  <si>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</si>
  <si>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</si>
  <si>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</si>
  <si>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</si>
  <si>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</si>
  <si>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</si>
  <si>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</si>
  <si>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</si>
  <si>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</si>
  <si>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</si>
  <si>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</si>
  <si>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</si>
  <si>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</si>
  <si>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</si>
  <si>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</si>
  <si>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</si>
  <si>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</si>
  <si>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</si>
  <si>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</si>
  <si>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</si>
  <si>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</si>
  <si>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</si>
  <si>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</si>
  <si>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</si>
  <si>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</si>
  <si>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</si>
  <si>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</si>
  <si>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</si>
  <si>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</si>
  <si>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</si>
  <si>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</si>
  <si>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</si>
  <si>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</si>
  <si>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</si>
  <si>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</si>
  <si>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</si>
  <si>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</si>
  <si>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</si>
  <si>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</si>
  <si>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</si>
  <si>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</si>
  <si>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</si>
  <si>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</si>
  <si>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</si>
  <si>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</si>
  <si>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</si>
  <si>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</si>
  <si>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</si>
  <si>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</si>
  <si>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</si>
  <si>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</si>
  <si>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</si>
  <si>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</si>
  <si>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</si>
  <si>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</si>
  <si>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</si>
  <si>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</si>
  <si>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</si>
  <si>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</si>
  <si>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</si>
  <si>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</si>
  <si>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</si>
  <si>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</si>
  <si>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</si>
  <si>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</si>
  <si>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</si>
  <si>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</si>
  <si>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</si>
  <si>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</si>
  <si>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</si>
  <si>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</si>
  <si>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</si>
  <si>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</si>
  <si>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</si>
  <si>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</si>
  <si>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</si>
  <si>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</si>
  <si>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</si>
  <si>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</si>
  <si>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</si>
  <si>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</si>
  <si>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</si>
  <si>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</si>
  <si>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</si>
  <si>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</si>
  <si>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</si>
  <si>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</si>
  <si>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</si>
  <si>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</si>
  <si>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</si>
  <si>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</si>
  <si>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</si>
  <si>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</si>
  <si>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</si>
  <si>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</si>
  <si>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</si>
  <si>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</si>
  <si>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</si>
  <si>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</si>
  <si>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</si>
  <si>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</si>
  <si>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</si>
  <si>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</si>
  <si>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</si>
  <si>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</si>
  <si>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</si>
  <si>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</si>
  <si>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</si>
  <si>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</si>
  <si>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</si>
  <si>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</si>
  <si>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</si>
  <si>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</si>
  <si>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</si>
  <si>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</si>
  <si>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</si>
  <si>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</si>
  <si>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</si>
  <si>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</si>
  <si>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</si>
  <si>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</si>
  <si>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</si>
  <si>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</si>
  <si>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</si>
  <si>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</si>
  <si>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</si>
  <si>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</si>
  <si>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</si>
  <si>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</si>
  <si>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</si>
  <si>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</si>
  <si>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</si>
  <si>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</si>
  <si>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</si>
  <si>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</si>
  <si>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</si>
  <si>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</si>
  <si>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</si>
  <si>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</si>
  <si>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</si>
  <si>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</si>
  <si>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</si>
  <si>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</si>
  <si>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</si>
  <si>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</si>
  <si>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</si>
  <si>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</si>
  <si>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</si>
  <si>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</si>
  <si>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</si>
  <si>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</si>
  <si>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</si>
  <si>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</si>
  <si>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</si>
  <si>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</si>
  <si>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</si>
  <si>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</si>
  <si>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</si>
  <si>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</si>
  <si>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</si>
  <si>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</si>
  <si>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</si>
  <si>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</si>
  <si>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</si>
  <si>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</si>
  <si>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</si>
  <si>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</si>
  <si>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</si>
  <si>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</si>
  <si>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</si>
  <si>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</si>
  <si>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</si>
  <si>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</si>
  <si>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</si>
  <si>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</si>
  <si>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</si>
  <si>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</si>
  <si>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</si>
  <si>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</si>
  <si>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</si>
  <si>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</si>
  <si>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</si>
  <si>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</si>
  <si>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</si>
  <si>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</si>
  <si>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</si>
  <si>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</si>
  <si>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</si>
  <si>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</si>
  <si>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</si>
  <si>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</si>
  <si>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</si>
  <si>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</si>
  <si>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</si>
  <si>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</si>
  <si>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</si>
  <si>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</si>
  <si>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</si>
  <si>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</si>
  <si>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</si>
  <si>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</si>
  <si>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</si>
  <si>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</si>
  <si>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</si>
  <si>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</si>
  <si>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</si>
  <si>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</si>
  <si>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</si>
  <si>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</si>
  <si>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</si>
  <si>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</si>
  <si>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</si>
  <si>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</si>
  <si>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</si>
  <si>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</si>
  <si>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</si>
  <si>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</si>
  <si>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</si>
  <si>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</si>
  <si>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</si>
  <si>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</si>
  <si>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</si>
  <si>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</si>
  <si>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</si>
  <si>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</si>
  <si>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</si>
  <si>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</si>
  <si>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</si>
  <si>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</si>
  <si>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</si>
  <si>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</si>
  <si>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</si>
  <si>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</si>
  <si>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</si>
  <si>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</si>
  <si>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</si>
  <si>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</si>
  <si>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</si>
  <si>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</si>
  <si>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</si>
  <si>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</si>
  <si>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</si>
  <si>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</si>
  <si>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</si>
  <si>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</si>
  <si>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</si>
  <si>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</si>
  <si>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</si>
  <si>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</si>
  <si>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</si>
  <si>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</si>
  <si>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</si>
  <si>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</si>
  <si>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</si>
  <si>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</si>
  <si>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</si>
  <si>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</si>
  <si>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</si>
  <si>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</si>
  <si>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</si>
  <si>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</si>
  <si>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</si>
  <si>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</si>
  <si>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</si>
  <si>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</si>
  <si>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</si>
  <si>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</si>
  <si>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</si>
  <si>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</si>
  <si>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</si>
  <si>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</si>
  <si>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</si>
  <si>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</si>
  <si>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</si>
  <si>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</si>
  <si>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</si>
  <si>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</si>
  <si>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</si>
  <si>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</si>
  <si>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</si>
  <si>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</si>
  <si>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</si>
  <si>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</si>
  <si>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</si>
  <si>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</si>
  <si>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</si>
  <si>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</si>
  <si>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</si>
  <si>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</si>
  <si>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</si>
  <si>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</si>
  <si>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</si>
  <si>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</si>
  <si>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</si>
  <si>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</si>
  <si>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</si>
  <si>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</si>
  <si>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</si>
  <si>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</si>
  <si>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</si>
  <si>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</si>
  <si>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</si>
  <si>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</si>
  <si>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</si>
  <si>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</si>
  <si>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</si>
  <si>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</si>
  <si>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</si>
  <si>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</si>
  <si>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</si>
  <si>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</si>
  <si>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</si>
  <si>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</si>
  <si>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</si>
  <si>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</si>
  <si>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</si>
  <si>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</si>
  <si>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</si>
  <si>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</si>
  <si>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</si>
  <si>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</si>
  <si>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</si>
  <si>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</si>
  <si>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</si>
  <si>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</si>
  <si>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</si>
  <si>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</si>
  <si>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</si>
  <si>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</si>
  <si>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</si>
  <si>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</si>
  <si>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</si>
  <si>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</si>
  <si>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</si>
  <si>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</si>
  <si>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</si>
  <si>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</si>
  <si>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</si>
  <si>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</si>
  <si>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</si>
  <si>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</si>
  <si>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</si>
  <si>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</si>
  <si>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</si>
  <si>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</si>
  <si>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</si>
  <si>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</si>
  <si>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</si>
  <si>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</si>
  <si>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</si>
  <si>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</si>
  <si>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</si>
  <si>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</si>
  <si>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</si>
  <si>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</si>
  <si>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</si>
  <si>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</si>
  <si>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</si>
  <si>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</si>
  <si>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</si>
  <si>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</si>
  <si>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</si>
  <si>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</si>
  <si>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</si>
  <si>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</si>
  <si>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</si>
  <si>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</si>
  <si>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</si>
  <si>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</si>
  <si>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</si>
  <si>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</si>
  <si>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</si>
  <si>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</si>
  <si>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</si>
  <si>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</si>
  <si>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</si>
  <si>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</si>
  <si>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</si>
  <si>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</si>
  <si>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</si>
  <si>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</si>
  <si>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</si>
  <si>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</si>
  <si>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</si>
  <si>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</si>
  <si>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</si>
  <si>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</si>
  <si>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</si>
  <si>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</si>
  <si>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</si>
  <si>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</si>
  <si>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</si>
  <si>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</si>
  <si>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</si>
  <si>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</si>
  <si>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</si>
  <si>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</si>
  <si>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</si>
  <si>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</si>
  <si>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</si>
  <si>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</si>
  <si>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</si>
  <si>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</si>
  <si>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</si>
  <si>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</si>
  <si>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</si>
  <si>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</si>
  <si>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</si>
  <si>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</si>
  <si>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</si>
  <si>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</si>
  <si>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</si>
  <si>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</si>
  <si>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</si>
  <si>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</si>
  <si>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</si>
  <si>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</si>
  <si>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</si>
  <si>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</si>
  <si>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</si>
  <si>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</si>
  <si>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</si>
  <si>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</si>
  <si>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</si>
  <si>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</si>
  <si>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</si>
  <si>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</si>
  <si>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</si>
  <si>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</si>
  <si>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</si>
  <si>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</si>
  <si>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</si>
  <si>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</si>
  <si>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</si>
  <si>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</si>
  <si>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</si>
  <si>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</si>
  <si>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</si>
  <si>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</si>
  <si>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</si>
  <si>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</si>
  <si>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</si>
  <si>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</si>
  <si>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</si>
  <si>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</si>
  <si>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</si>
  <si>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</si>
  <si>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</si>
  <si>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</si>
  <si>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</si>
  <si>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</si>
  <si>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</si>
  <si>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</si>
  <si>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</si>
  <si>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</si>
  <si>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</si>
  <si>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</si>
  <si>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</si>
  <si>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</si>
  <si>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</si>
  <si>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</si>
  <si>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</si>
  <si>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</si>
  <si>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</si>
  <si>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</si>
  <si>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</si>
  <si>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</si>
  <si>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</si>
  <si>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</si>
  <si>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</si>
  <si>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</si>
  <si>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</si>
  <si>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</si>
  <si>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</si>
  <si>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</si>
  <si>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</si>
  <si>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</si>
  <si>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</si>
  <si>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</si>
  <si>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</si>
  <si>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</si>
  <si>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</si>
  <si>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</si>
  <si>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</si>
  <si>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</si>
  <si>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</si>
  <si>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</si>
  <si>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</si>
  <si>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</si>
  <si>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</si>
  <si>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</si>
  <si>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</si>
  <si>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</si>
  <si>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</si>
  <si>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</si>
  <si>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</si>
  <si>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</si>
  <si>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</si>
  <si>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</si>
  <si>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</si>
  <si>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</si>
  <si>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</si>
  <si>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</si>
  <si>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</si>
  <si>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</si>
  <si>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</si>
  <si>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</si>
  <si>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</si>
  <si>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</si>
  <si>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</si>
  <si>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</si>
  <si>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</si>
  <si>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</si>
  <si>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</si>
  <si>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</si>
  <si>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</si>
  <si>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</si>
  <si>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</si>
  <si>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</si>
  <si>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</si>
  <si>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</si>
  <si>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</si>
  <si>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</si>
  <si>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</si>
  <si>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</si>
  <si>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</si>
  <si>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</si>
  <si>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</si>
  <si>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</si>
  <si>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</si>
  <si>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</si>
  <si>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</si>
  <si>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</si>
  <si>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</si>
  <si>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</si>
  <si>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</si>
  <si>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</si>
  <si>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</si>
  <si>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</si>
  <si>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</si>
  <si>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</si>
  <si>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</si>
  <si>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</si>
  <si>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</si>
  <si>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</si>
  <si>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</si>
  <si>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</si>
  <si>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</si>
  <si>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</si>
  <si>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</si>
  <si>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</si>
  <si>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</si>
  <si>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</si>
  <si>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</si>
  <si>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</si>
  <si>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</si>
  <si>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</si>
  <si>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</si>
  <si>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</si>
  <si>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</si>
  <si>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</si>
  <si>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</si>
  <si>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</si>
  <si>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</si>
  <si>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</si>
  <si>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</si>
  <si>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</si>
  <si>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</si>
  <si>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</si>
  <si>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</si>
  <si>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</si>
  <si>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</si>
  <si>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</si>
  <si>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</si>
  <si>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</si>
  <si>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</si>
  <si>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</si>
  <si>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</si>
  <si>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</si>
  <si>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</si>
  <si>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</si>
  <si>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</si>
  <si>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</si>
  <si>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</si>
  <si>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</si>
  <si>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</si>
  <si>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</si>
  <si>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</si>
  <si>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</si>
  <si>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</si>
  <si>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</si>
  <si>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</si>
  <si>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</si>
  <si>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</si>
  <si>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</si>
  <si>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</si>
  <si>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</si>
  <si>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</si>
  <si>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</si>
  <si>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</si>
  <si>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</si>
  <si>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</si>
  <si>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</si>
  <si>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</si>
  <si>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</si>
  <si>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</si>
  <si>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</si>
  <si>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</si>
  <si>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</si>
  <si>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</si>
  <si>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</si>
  <si>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</si>
  <si>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</si>
  <si>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</si>
  <si>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</si>
  <si>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</si>
  <si>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</si>
  <si>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</si>
  <si>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</si>
  <si>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</si>
  <si>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</si>
  <si>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</si>
  <si>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</si>
  <si>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</si>
  <si>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</si>
  <si>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</si>
  <si>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</si>
  <si>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</si>
  <si>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</si>
  <si>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</si>
  <si>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</si>
  <si>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</si>
  <si>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</si>
  <si>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</si>
  <si>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</si>
  <si>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</si>
  <si>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</si>
  <si>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</si>
  <si>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</si>
  <si>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</si>
  <si>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</si>
  <si>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</si>
  <si>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</si>
  <si>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</si>
  <si>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</si>
  <si>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</si>
  <si>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</si>
  <si>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</si>
  <si>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</si>
  <si>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</si>
  <si>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</si>
  <si>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</si>
  <si>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</si>
  <si>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</si>
  <si>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</si>
  <si>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</si>
  <si>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</si>
  <si>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</si>
  <si>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</si>
  <si>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</si>
  <si>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</si>
  <si>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</si>
  <si>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</si>
  <si>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</si>
  <si>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</si>
  <si>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</si>
  <si>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</si>
  <si>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</si>
  <si>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</si>
  <si>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</si>
  <si>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</si>
  <si>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</si>
  <si>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</si>
  <si>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</si>
  <si>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</si>
  <si>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</si>
  <si>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</si>
  <si>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</si>
  <si>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</si>
  <si>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</si>
  <si>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</si>
  <si>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</si>
  <si>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</si>
  <si>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</si>
  <si>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</si>
  <si>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</si>
  <si>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</si>
  <si>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</si>
  <si>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</si>
  <si>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</si>
  <si>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</si>
  <si>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</si>
  <si>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</si>
  <si>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</si>
  <si>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</si>
  <si>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</si>
  <si>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</si>
  <si>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</si>
  <si>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</si>
  <si>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</si>
  <si>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</si>
  <si>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</si>
  <si>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</si>
  <si>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</si>
  <si>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</si>
  <si>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</si>
  <si>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</si>
  <si>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</si>
  <si>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</si>
  <si>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</si>
  <si>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</si>
  <si>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</si>
  <si>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</si>
  <si>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</si>
  <si>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</si>
  <si>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</si>
  <si>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</si>
  <si>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</si>
  <si>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</si>
  <si>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</si>
  <si>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</si>
  <si>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</si>
  <si>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</si>
  <si>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</si>
  <si>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</si>
  <si>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</si>
  <si>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</si>
  <si>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</si>
  <si>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</si>
  <si>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</si>
  <si>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</si>
  <si>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</si>
  <si>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</si>
  <si>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</si>
  <si>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</si>
  <si>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</si>
  <si>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</si>
  <si>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</si>
  <si>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</si>
  <si>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</si>
  <si>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</si>
  <si>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</si>
  <si>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</si>
  <si>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</si>
  <si>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</si>
  <si>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</si>
  <si>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</si>
  <si>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</si>
  <si>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</si>
  <si>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</si>
  <si>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</si>
  <si>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</si>
  <si>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</si>
  <si>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</si>
  <si>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</si>
  <si>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</si>
  <si>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</si>
  <si>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</si>
  <si>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</si>
  <si>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</si>
  <si>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</si>
  <si>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</si>
  <si>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</si>
  <si>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</si>
  <si>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</si>
  <si>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</si>
  <si>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</si>
  <si>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</si>
  <si>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</si>
  <si>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</si>
  <si>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</si>
  <si>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</si>
  <si>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</si>
  <si>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</si>
  <si>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</si>
  <si>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</si>
  <si>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</si>
  <si>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</si>
  <si>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</si>
  <si>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</si>
  <si>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</si>
  <si>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</si>
  <si>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</si>
  <si>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</si>
  <si>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</si>
  <si>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</si>
  <si>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</si>
  <si>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</si>
  <si>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</si>
  <si>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</si>
  <si>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</si>
  <si>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</si>
  <si>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</si>
  <si>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</si>
  <si>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</si>
  <si>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</si>
  <si>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</si>
  <si>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</si>
  <si>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</si>
  <si>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</si>
  <si>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</si>
  <si>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</si>
  <si>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</si>
  <si>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</si>
  <si>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</si>
  <si>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</si>
  <si>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</si>
  <si>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</si>
  <si>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</si>
  <si>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</si>
  <si>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</si>
  <si>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</si>
  <si>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</si>
  <si>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</si>
  <si>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</si>
  <si>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</si>
  <si>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</si>
  <si>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</si>
  <si>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</si>
  <si>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</si>
  <si>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</si>
  <si>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</si>
  <si>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</si>
  <si>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</si>
  <si>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</si>
  <si>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</si>
  <si>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</si>
  <si>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</si>
  <si>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</si>
  <si>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</si>
  <si>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</si>
  <si>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</si>
  <si>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</si>
  <si>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</si>
  <si>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</si>
  <si>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</si>
  <si>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</si>
  <si>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</si>
  <si>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</si>
  <si>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</si>
  <si>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</si>
  <si>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</si>
  <si>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</si>
  <si>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</si>
  <si>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</si>
  <si>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</si>
  <si>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</si>
  <si>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</si>
  <si>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</si>
  <si>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</si>
  <si>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</si>
  <si>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</si>
  <si>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</si>
  <si>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</si>
  <si>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</si>
  <si>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</si>
  <si>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</si>
  <si>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</si>
  <si>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</si>
  <si>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</si>
  <si>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</si>
  <si>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</si>
  <si>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</si>
  <si>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</si>
  <si>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</si>
  <si>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</si>
  <si>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</si>
  <si>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</si>
  <si>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</si>
  <si>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</si>
  <si>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</si>
  <si>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</si>
  <si>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</si>
  <si>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</si>
  <si>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</si>
  <si>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</si>
  <si>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</si>
  <si>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</si>
  <si>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</si>
  <si>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</si>
  <si>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</si>
  <si>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</si>
  <si>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</si>
  <si>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</si>
  <si>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</si>
  <si>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</si>
  <si>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</si>
  <si>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</si>
  <si>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</si>
  <si>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</si>
  <si>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</si>
  <si>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</si>
  <si>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</si>
  <si>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</si>
  <si>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</si>
  <si>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</si>
  <si>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</si>
  <si>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</si>
  <si>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</si>
  <si>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</si>
  <si>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</si>
  <si>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</si>
  <si>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</si>
  <si>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</si>
  <si>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</si>
  <si>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</si>
  <si>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</si>
  <si>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</si>
  <si>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</si>
  <si>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</si>
  <si>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</si>
  <si>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</si>
  <si>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</si>
  <si>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</si>
  <si>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</si>
  <si>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</si>
  <si>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</si>
  <si>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</si>
  <si>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</si>
  <si>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</si>
  <si>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</si>
  <si>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</si>
  <si>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</si>
  <si>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</si>
  <si>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</si>
  <si>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</si>
  <si>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</si>
  <si>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</si>
  <si>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</si>
  <si>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</si>
  <si>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</si>
  <si>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</si>
  <si>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</si>
  <si>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</si>
  <si>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</si>
  <si>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</si>
  <si>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</si>
  <si>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</si>
  <si>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</si>
  <si>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</si>
  <si>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</si>
  <si>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</si>
  <si>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</si>
  <si>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</si>
  <si>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</si>
  <si>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</si>
  <si>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</si>
  <si>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</si>
  <si>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</si>
  <si>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</si>
  <si>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</si>
  <si>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</si>
  <si>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</si>
  <si>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</si>
  <si>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</si>
  <si>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</si>
  <si>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</si>
  <si>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</si>
  <si>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</si>
  <si>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</si>
  <si>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</si>
  <si>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</si>
  <si>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</si>
  <si>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</si>
  <si>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</si>
  <si>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</si>
  <si>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</si>
  <si>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</si>
  <si>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</si>
  <si>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</si>
  <si>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</si>
  <si>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</si>
  <si>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</si>
  <si>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</si>
  <si>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</si>
  <si>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</si>
  <si>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</si>
  <si>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</si>
  <si>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</si>
  <si>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</si>
  <si>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</si>
  <si>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</si>
  <si>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</si>
  <si>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</si>
  <si>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</si>
  <si>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</si>
  <si>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</si>
  <si>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</si>
  <si>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</si>
  <si>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</si>
  <si>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</si>
  <si>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</si>
  <si>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</si>
  <si>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</si>
  <si>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</si>
  <si>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</si>
  <si>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</si>
  <si>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</si>
  <si>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</si>
  <si>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</si>
  <si>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</si>
  <si>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</si>
  <si>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</si>
  <si>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</si>
  <si>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</si>
  <si>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</si>
  <si>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</si>
  <si>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</si>
  <si>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</si>
  <si>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</si>
  <si>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</si>
  <si>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</si>
  <si>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</si>
  <si>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</si>
  <si>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</si>
  <si>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</si>
  <si>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</si>
  <si>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</si>
  <si>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</si>
  <si>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</si>
  <si>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</si>
  <si>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</si>
  <si>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</si>
  <si>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</si>
  <si>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</si>
  <si>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</si>
  <si>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</si>
  <si>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</si>
  <si>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</si>
  <si>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</si>
  <si>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</si>
  <si>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</si>
  <si>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</si>
  <si>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</si>
  <si>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</si>
  <si>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</si>
  <si>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</si>
  <si>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</si>
  <si>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</si>
  <si>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</si>
  <si>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</si>
  <si>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</si>
  <si>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</si>
  <si>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</si>
  <si>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</si>
  <si>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</si>
  <si>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</si>
  <si>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</si>
  <si>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</si>
  <si>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</si>
  <si>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</si>
  <si>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</si>
  <si>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</si>
  <si>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</si>
  <si>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</si>
  <si>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</si>
  <si>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</si>
  <si>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</si>
  <si>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</si>
  <si>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</si>
  <si>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</si>
  <si>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</si>
  <si>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</si>
  <si>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</si>
  <si>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</si>
  <si>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</si>
  <si>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</si>
  <si>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</si>
  <si>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</si>
  <si>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</si>
  <si>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</si>
  <si>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</si>
  <si>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</si>
  <si>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</si>
  <si>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</si>
  <si>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</si>
  <si>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</si>
  <si>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</si>
  <si>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</si>
  <si>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</si>
  <si>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</si>
  <si>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</si>
  <si>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</si>
  <si>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</si>
  <si>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</si>
  <si>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</si>
  <si>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</si>
  <si>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</si>
  <si>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</si>
  <si>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</si>
  <si>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</si>
  <si>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</si>
  <si>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</si>
  <si>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</si>
  <si>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</si>
  <si>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</si>
  <si>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</si>
  <si>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</si>
  <si>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</si>
  <si>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</si>
  <si>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</si>
  <si>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</si>
  <si>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</si>
  <si>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</si>
  <si>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</si>
  <si>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</si>
  <si>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</si>
  <si>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</si>
  <si>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</si>
  <si>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</si>
  <si>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</si>
  <si>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</si>
  <si>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</si>
  <si>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</si>
  <si>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</si>
  <si>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</si>
  <si>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</si>
  <si>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</si>
  <si>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 xml:space="preserve">PCM-20251114-00000981
</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</si>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</sst>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312.78391273148009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45975.732338657406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45975.732338657406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45975.732338657406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45975.732338657406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45975.732338657406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45975.732338657406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45975.732338657406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45975.732338657406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45975.732338657406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45975.732338657406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45975.732338657406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45975.732338657406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45975.732338657406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45975.732338657406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45975.732338657406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45975.732338657406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45975.732338657406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45975.732338657406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45975.732338657406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45975.732338657406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45975.732338657406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45975.732338657406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45975.732338657406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45975.732338657406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45975.732338657406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45975.732338657406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45975.732338657406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45975.732338657406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45975.732338657406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45975.732338657406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45975.732338657406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45975.732338657406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45975.732338657406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45975.732338657406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45975.732338657406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45975.732338657406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45975.732338657406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45975.732338657406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45975.732338657406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45975.732338657406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45975.732338657406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45975.732338657406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45975.732338657406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45975.732338657406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45975.732338657406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45975.732338657406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45975.732338657406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45975.732338657406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45975.732338657406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45975.732338657406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45975.732338657406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45975.732338657406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45975.732338657406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45975.732338657406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45975.732338657406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45975.732338657406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45975.732338657406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45975.732338657406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45975.732338657406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45975.732338657406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45975.732338657406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45975.732338657406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45975.732338657406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45975.732338657406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45975.732338657406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45975.732338657406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45975.732338657406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45975.732338657406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45975.732338657406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45975.732338657406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45975.732338657406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45975.732338657406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45975.732338657406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45975.732338657406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45975.732338657406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45975.732338657406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45975.732338657406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45975.732338657406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45975.732338657406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45975.732338657406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45975.732338657406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45975.732338657406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45975.732338657406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45975.732338657406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45975.732338657406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45975.732338657406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45975.732338657406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45975.732338657406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45975.732338657406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45975.732338657406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45975.732338657406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45975.732338657406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45975.732338657406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45975.732338657406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45975.732338657406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F61645CB-F680-4E82-947F-2F6E8EECA1C9}"/>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150.73250069444475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1.1260539351860643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3.6088657405343838E-2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45975.732338657406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45975.732338657406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45975.732338657406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45975.732338657406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45975.732338657406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45975.732338657406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45975.732338657406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45975.732338657406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45975.732338657406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45975.732338657406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45975.732338657406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45975.732338657406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45975.732338657406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45975.732338657406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45975.732338657406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45975.732338657406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45975.732338657406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45975.732338657406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45975.732338657406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45975.732338657406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45975.732338657406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45975.732338657406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45975.732338657406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45975.732338657406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45975.732338657406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45975.732338657406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45975.732338657406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45975.732338657406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45975.732338657406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45975.732338657406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45975.732338657406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45975.732338657406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45975.732338657406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45975.732338657406</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5.3993749999790452E-2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45975.732338657406</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45975.732338657406</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45975.732338657406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45975.732338657406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45975.732338657406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45975.732338657406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45975.732338657406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45975.732338657406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45975.732338657406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45975.732338657406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45975.732338657406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45975.732338657406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45975.732338657406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45975.732338657406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45975.732338657406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45975.732338657406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45975.732338657406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45975.732338657406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45975.732338657406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45975.732338657406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45975.732338657406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45975.732338657406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45975.732338657406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45975.732338657406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45975.732338657406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45975.732338657406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45975.732338657406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45975.732338657406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45975.732338657406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45975.732338657406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45975.732338657406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45975.732338657406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45975.732338657406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45975.732338657406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45975.732338657406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45975.732338657406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45975.732338657406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45975.732338657406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45975.732338657406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45975.732338657406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45975.732338657406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45975.732338657406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45975.732338657406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45975.732338657406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45975.732338657406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45975.732338657406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45975.732338657406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45975.732338657406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45975.732338657406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45975.732338657406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45975.732338657406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45975.732338657406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45975.732338657406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45975.732338657406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45975.732338657406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45975.732338657406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45975.732338657406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45975.732338657406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45975.732338657406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45975.732338657406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45975.732338657406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45975.732338657406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45975.732338657406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45975.732338657406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45975.732338657406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45975.732338657406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45975.732338657406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45975.732338657406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45975.732338657406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45975.732338657406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45975.732338657406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45975.732338657406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45975.732338657406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45975.732338657406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45975.732338657406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45975.732338657406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45975.732338657406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45975.732338657406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45975.732338657406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45975.732338657406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45975.732338657406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45975.732338657406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45975.732338657406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45975.732338657406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45975.732338657406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45975.732338657406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45975.732338657406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45975.732338657406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45975.732338657406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45975.732338657406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45975.732338657406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45975.732338657406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45975.732338657406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45975.732338657406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45975.732338657406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45975.732338657406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45975.732338657406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45975.732338657406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45975.732338657406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45975.732338657406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45975.732338657406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45975.732338657406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45975.732338657406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45975.732338657406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45975.732338657406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45975.732338657406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45975.732338657406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45975.732338657406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45975.732338657406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45975.732338657406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45975.732338657406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45975.732338657406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45975.732338657406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45975.732338657406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45975.732338657406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45975.732338657406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45975.732338657406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45975.732338657406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45975.732338657406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45975.732338657406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45975.732338657406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45975.732338657406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45975.732338657406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45975.732338657406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45975.732338657406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45975.732338657406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45975.732338657406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45975.732338657406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45975.732338657406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45975.732338657406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45975.732338657406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45975.732338657406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45975.732338657406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45975.732338657406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45975.732338657406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45975.732338657406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45975.732338657406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45975.732338657406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45975.732338657406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45975.732338657406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45975.732338657406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45975.732338657406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45975.732338657406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45975.732338657406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45975.732338657406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45975.732338657406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45975.732338657406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45975.732338657406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45975.732338657406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45975.732338657406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45975.732338657406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45975.732338657406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45975.732338657406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45975.732338657406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45975.732338657406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45975.732338657406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45975.732338657406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45975.732338657406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45975.732338657406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45975.732338657406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45975.732338657406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45975.732338657406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45975.732338657406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45975.732338657406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45975.732338657406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45975.732338657406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45975.732338657406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45975.732338657406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45975.732338657406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45975.732338657406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45975.732338657406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45975.732338657406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45975.732338657406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45975.732338657406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45975.732338657406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45975.732338657406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45975.732338657406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45975.732338657406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45975.732338657406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45975.732338657406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45975.732338657406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45975.732338657406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45975.732338657406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45975.732338657406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45975.732338657406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45975.732338657406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45975.732338657406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45975.732338657406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45975.732338657406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45975.732338657406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45975.732338657406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45975.732338657406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45975.732338657406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45975.732338657406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45975.732338657406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45975.732338657406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45975.732338657406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45975.732338657406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45975.732338657406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45975.732338657406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45975.732338657406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45975.732338657406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45975.732338657406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45975.732338657406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45975.732338657406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45975.732338657406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45975.732338657406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45975.732338657406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45975.732338657406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45975.732338657406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45975.732338657406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45975.732338657406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45975.732338657406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45975.732338657406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45975.732338657406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45975.732338657406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45975.732338657406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45975.732338657406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45975.732338657406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45975.732338657406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45975.732338657406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45975.732338657406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45975.732338657406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45975.732338657406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45975.732338657406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45975.732338657406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45975.732338657406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45975.732338657406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45975.732338657406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45975.732338657406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45975.732338657406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45975.732338657406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45975.732338657406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45975.732338657406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45975.732338657406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45975.732338657406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45975.732338657406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45975.732338657406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45975.732338657406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45975.732338657406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45975.732338657406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45975.732338657406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45975.732338657406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45975.732338657406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45975.732338657406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45975.732338657406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45975.732338657406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45975.732338657406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45975.732338657406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45975.732338657406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45975.732338657406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45975.732338657406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45975.732338657406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45975.732338657406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45975.732338657406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45975.732338657406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45975.732338657406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45975.732338657406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45975.732338657406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45975.732338657406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45975.732338657406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45975.732338657406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45975.732338657406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45975.732338657406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45975.732338657406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45975.732338657406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45975.732338657406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45975.732338657406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45975.732338657406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45975.732338657406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45975.732338657406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45975.732338657406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45975.732338657406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45975.732338657406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45975.732338657406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45975.732338657406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45975.732338657406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45975.732338657406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45975.732338657406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45975.732338657406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45975.732338657406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45975.732338657406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45975.732338657406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45975.732338657406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45975.732338657406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45975.732338657406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45975.732338657406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45975.732338657406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45975.732338657406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45975.732338657406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45975.732338657406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45975.732338657406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45975.732338657406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45975.732338657406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45975.732338657406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45975.732338657406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45975.732338657406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45975.732338657406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45975.732338657406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45975.732338657406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45975.732338657406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45975.732338657406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45975.732338657406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45975.732338657406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45975.732338657406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45975.732338657406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45975.732338657406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45975.732338657406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45975.732338657406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45975.732338657406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45975.732338657406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45975.732338657406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45975.732338657406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45975.732338657406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45975.732338657406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45975.732338657406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45975.732338657406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45975.732338657406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45975.732338657406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45975.732338657406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45975.732338657406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45975.732338657406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45975.732338657406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45975.732338657406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45975.732338657406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45975.732338657406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45975.732338657406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45975.732338657406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45975.732338657406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45975.732338657406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45975.732338657406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45975.732338657406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45975.732338657406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45975.732338657406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45975.732338657406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45975.732338657406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45975.732338657406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45975.732338657406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45975.732338657406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45975.732338657406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45975.732338657406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45975.732338657406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45975.732338657406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45975.732338657406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45975.732338657406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45975.732338657406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45975.732338657406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45975.732338657406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45975.732338657406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45975.732338657406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45975.732338657406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45975.732338657406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45975.732338657406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45975.732338657406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45975.732338657406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45975.732338657406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45975.732338657406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45975.732338657406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45975.732338657406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45975.732338657406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45975.732338657406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45975.732338657406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45975.732338657406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45975.732338657406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45975.732338657406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45975.732338657406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45975.732338657406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45975.732338657406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45975.732338657406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45975.732338657406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45975.732338657406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45975.732338657406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45975.732338657406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45975.732338657406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45975.732338657406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45975.732338657406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45975.732338657406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45975.732338657406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45975.732338657406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45975.732338657406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45975.732338657406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45975.732338657406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45975.732338657406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45975.732338657406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45975.732338657406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45975.732338657406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45975.732338657406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45975.732338657406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45975.732338657406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45975.732338657406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45975.732338657406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45975.732338657406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45975.732338657406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45975.732338657406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45975.732338657406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45975.732338657406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45975.732338657406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45975.732338657406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45975.732338657406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45975.732338657406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45975.732338657406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45975.732338657406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45975.732338657406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45975.732338657406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45975.732338657406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45975.732338657406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45975.732338657406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45975.732338657406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45975.732338657406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45975.732338657406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45975.732338657406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45975.732338657406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45975.732338657406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45975.732338657406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45975.732338657406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45975.732338657406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45975.732338657406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45975.732338657406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45975.732338657406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45975.732338657406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45975.732338657406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45975.732338657406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45975.732338657406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45975.732338657406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45975.732338657406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45975.732338657406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45975.732338657406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45975.732338657406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45975.732338657406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45975.732338657406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45975.732338657406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45975.732338657406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45975.732338657406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45975.732338657406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45975.732338657406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45975.732338657406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45975.732338657406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45975.732338657406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45975.732338657406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45975.732338657406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45975.732338657406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45975.732338657406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45975.732338657406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45975.732338657406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45975.732338657406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45975.732338657406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45975.732338657406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45975.732338657406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45975.732338657406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45975.732338657406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45975.732338657406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45975.732338657406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45975.732338657406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45975.732338657406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45975.732338657406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45975.732338657406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45975.732338657406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45975.732338657406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45975.732338657406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45975.732338657406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45975.732338657406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45975.732338657406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45975.732338657406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45975.732338657406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45975.732338657406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45975.732338657406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45975.732338657406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45975.732338657406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45975.732338657406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45975.732338657406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45975.732338657406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45975.732338657406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45975.732338657406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45975.732338657406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45975.732338657406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45975.732338657406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45975.732338657406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45975.732338657406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45975.732338657406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45975.732338657406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45975.732338657406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45975.732338657406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45975.732338657406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45975.732338657406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45975.732338657406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45975.732338657406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45975.732338657406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45975.732338657406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45975.732338657406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45975.732338657406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45975.732338657406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45975.732338657406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45975.732338657406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45975.732338657406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45975.732338657406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45975.732338657406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45975.732338657406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45975.732338657406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45975.732338657406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45975.732338657406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45975.732338657406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45975.732338657406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45975.732338657406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45975.732338657406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45975.732338657406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45975.732338657406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45975.732338657406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45975.732338657406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45975.732338657406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45975.732338657406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45975.732338657406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45975.732338657406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45975.732338657406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45975.732338657406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45975.732338657406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45975.732338657406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45975.732338657406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45975.732338657406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45975.732338657406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45975.732338657406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45975.732338657406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45975.732338657406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45975.732338657406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45975.732338657406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45975.732338657406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45975.732338657406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45975.732338657406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45975.732338657406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45975.732338657406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45975.732338657406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45975.732338657406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45975.732338657406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45975.732338657406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45975.732338657406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45975.732338657406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45975.732338657406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45975.732338657406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45975.732338657406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45975.732338657406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45975.732338657406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45975.732338657406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45975.732338657406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45975.732338657406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45975.732338657406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45975.732338657406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45975.732338657406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45975.732338657406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45975.732338657406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45975.732338657406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45975.732338657406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45975.732338657406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45975.732338657406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45975.732338657406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45975.732338657406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45975.732338657406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45975.732338657406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45975.732338657406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45975.732338657406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45975.732338657406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45975.732338657406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45975.732338657406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45975.732338657406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45975.732338657406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45975.732338657406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45975.732338657406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45975.732338657406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45975.732338657406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45975.732338657406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45975.732338657406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45975.732338657406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45975.732338657406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45975.732338657406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45975.732338657406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45975.732338657406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45975.732338657406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45975.732338657406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45975.732338657406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45975.732338657406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45975.732338657406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45975.732338657406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45975.732338657406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45975.732338657406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45975.732338657406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45975.732338657406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45975.732338657406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45975.732338657406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45975.732338657406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45975.732338657406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45975.732338657406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45975.732338657406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45975.732338657406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45975.732338657406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45975.732338657406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45975.732338657406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45975.732338657406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45975.732338657406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45975.732338657406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45975.732338657406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45975.732338657406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45975.732338657406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45975.732338657406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45975.732338657406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45975.732338657406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45975.732338657406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45975.732338657406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45975.732338657406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45975.732338657406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45975.732338657406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45975.732338657406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45975.732338657406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45975.732338657406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45975.732338657406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45975.732338657406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45975.732338657406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45975.732338657406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45975.732338657406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45975.732338657406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45975.732338657406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45975.732338657406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45975.732338657406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45975.732338657406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45975.732338657406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45975.732338657406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45975.732338657406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45975.732338657406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45975.732338657406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45975.732338657406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45975.732338657406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45975.732338657406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45975.732338657406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45975.732338657406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45975.732338657406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45975.732338657406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45975.732338657406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45975.732338657406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45975.732338657406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45975.732338657406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45975.732338657406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45975.732338657406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45975.732338657406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45975.732338657406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45975.732338657406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45975.732338657406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45975.732338657406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45975.732338657406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45975.732338657406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45975.732338657406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45975.732338657406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45975.732338657406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45975.732338657406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45975.732338657406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45975.732338657406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45975.732338657406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45975.732338657406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45975.732338657406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45975.732338657406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45975.732338657406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45975.732338657406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45975.732338657406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45975.732338657406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45975.732338657406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45975.732338657406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45975.732338657406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45975.732338657406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45975.732338657406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45975.732338657406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45975.732338657406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45975.732338657406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45975.732338657406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45975.732338657406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45975.732338657406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45975.732338657406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45975.732338657406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45975.732338657406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45975.732338657406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45975.732338657406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45975.732338657406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45975.732338657406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45975.732338657406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45975.732338657406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45975.732338657406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45975.732338657406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45975.732338657406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45975.732338657406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45975.732338657406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45975.732338657406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45975.732338657406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45975.732338657406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45975.732338657406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45975.732338657406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45975.732338657406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45975.732338657406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45975.732338657406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45975.732338657406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45975.732338657406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45975.732338657406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45975.732338657406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45975.732338657406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45975.732338657406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45975.732338657406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45975.732338657406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45975.732338657406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45975.732338657406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45975.732338657406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45975.732338657406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45975.732338657406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45975.732338657406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45975.732338657406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45975.732338657406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45975.732338657406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45975.732338657406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45975.732338657406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45975.732338657406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45975.732338657406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45975.732338657406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45975.732338657406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45975.732338657406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45975.732338657406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45975.732338657406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45975.732338657406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45975.732338657406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45975.732338657406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45975.732338657406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45975.732338657406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45975.732338657406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45975.732338657406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45975.732338657406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45975.732338657406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45975.732338657406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45975.732338657406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45975.732338657406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45975.732338657406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45975.732338657406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45975.732338657406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45975.732338657406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45975.732338657406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45975.732338657406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45975.732338657406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45975.732338657406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45975.732338657406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45975.732338657406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45975.732338657406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45975.732338657406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45975.732338657406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45975.732338657406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45975.732338657406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45975.732338657406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45975.732338657406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45975.732338657406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45975.732338657406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45975.732338657406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45975.732338657406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45975.732338657406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45975.732338657406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45975.732338657406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45975.732338657406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45975.732338657406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45975.732338657406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45975.732338657406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45975.732338657406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45975.732338657406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45975.732338657406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45975.732338657406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45975.732338657406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45975.732338657406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45975.732338657406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45975.732338657406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45975.732338657406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45975.732338657406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45975.732338657406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45975.732338657406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45975.732338657406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45975.732338657406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45975.732338657406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45975.732338657406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45975.732338657406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45975.732338657406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45975.732338657406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45975.732338657406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45975.732338657406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45975.732338657406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45975.732338657406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45975.732338657406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45975.732338657406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45975.732338657406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45975.732338657406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45975.732338657406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45975.732338657406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45975.732338657406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45975.732338657406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45975.732338657406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45975.732338657406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45975.732338657406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45975.732338657406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45975.732338657406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45975.732338657406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45975.732338657406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45975.732338657406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45975.732338657406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45975.732338657406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45975.732338657406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45975.732338657406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45975.732338657406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45975.732338657406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45975.732338657406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45975.732338657406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45975.732338657406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45975.732338657406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45975.732338657406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45975.732338657406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45975.732338657406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45975.732338657406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45975.732338657406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45975.732338657406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45975.732338657406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45975.732338657406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45975.732338657406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45975.732338657406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45975.732338657406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45975.732338657406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45975.732338657406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45975.732338657406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45975.732338657406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45975.732338657406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45975.732338657406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45975.732338657406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45975.732338657406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45975.732338657406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45975.732338657406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45975.732338657406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45975.732338657406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45975.732338657406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45975.732338657406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45975.732338657406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45975.732338657406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45975.732338657406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45975.732338657406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45975.732338657406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45975.732338657406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45975.732338657406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45975.732338657406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45975.732338657406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45975.732338657406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45975.732338657406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45975.732338657406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45975.732338657406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45975.732338657406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45975.732338657406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45975.732338657406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45975.732338657406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45975.732338657406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45975.732338657406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45975.732338657406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45975.732338657406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45975.732338657406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45975.732338657406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45975.732338657406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45975.732338657406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45975.732338657406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45975.732338657406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45975.732338657406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45975.732338657406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45975.732338657406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45975.732338657406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45975.732338657406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45975.732338657406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45975.732338657406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45975.732338657406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45975.732338657406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45975.732338657406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45975.732338657406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45975.732338657406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45975.732338657406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45975.732338657406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45975.732338657406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45975.732338657406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45975.732338657406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45975.732338657406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45975.732338657406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45975.732338657406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45975.732338657406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45975.732338657406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45975.732338657406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45975.732338657406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45975.732338657406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45975.732338657406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45975.732338657406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45975.732338657406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45975.732338657406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45975.732338657406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45975.732338657406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45975.732338657406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45975.732338657406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45975.732338657406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45975.732338657406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45975.732338657406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45975.732338657406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45975.732338657406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45975.732338657406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45975.732338657406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45975.732338657406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45975.732338657406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45975.732338657406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45975.732338657406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45975.732338657406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45975.732338657406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45975.732338657406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45975.732338657406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45975.732338657406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45975.732338657406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45975.732338657406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45975.732338657406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45975.732338657406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45975.732338657406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45975.732338657406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45975.732338657406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45975.732338657406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45975.732338657406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45975.732338657406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45975.732338657406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45975.732338657406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45975.732338657406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45975.732338657406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45975.732338657406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45975.732338657406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45975.732338657406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45975.732338657406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45975.732338657406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45975.732338657406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45975.732338657406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45975.732338657406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45975.732338657406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45975.732338657406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45975.732338657406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45975.732338657406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45975.732338657406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45975.732338657406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45975.732338657406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45975.732338657406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45975.732338657406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45975.732338657406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45975.732338657406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45975.732338657406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45975.732338657406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45975.732338657406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45975.732338657406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45975.732338657406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45975.732338657406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45975.732338657406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45975.732338657406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45975.732338657406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45975.732338657406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45975.732338657406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45975.732338657406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45975.732338657406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45975.732338657406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45975.732338657406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45975.732338657406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45975.732338657406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45975.732338657406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45975.732338657406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45975.732338657406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45975.732338657406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45975.732338657406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45975.732338657406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45975.732338657406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45975.732338657406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45975.732338657406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45975.732338657406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45975.732338657406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45975.732338657406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45975.732338657406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45975.732338657406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45975.732338657406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45975.732338657406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45975.732338657406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45975.732338657406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45975.732338657406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45975.732338657406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45975.732338657406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45975.732338657406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45975.732338657406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45975.732338657406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45975.732338657406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45975.732338657406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45975.732338657406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45975.732338657406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45975.732338657406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45975.732338657406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45975.732338657406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45975.732338657406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45975.732338657406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45975.732338657406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45975.732338657406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45975.732338657406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45975.732338657406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45975.732338657406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45975.732338657406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45975.732338657406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45975.732338657406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45975.732338657406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45975.732338657406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45975.732338657406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45975.732338657406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45975.732338657406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45975.732338657406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45975.732338657406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45975.732338657406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45975.732338657406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45975.732338657406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45975.732338657406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45975.732338657406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45975.732338657406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45975.732338657406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45975.732338657406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45975.732338657406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45975.732338657406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45975.732338657406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45975.732338657406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45975.732338657406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45975.732338657406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45975.732338657406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45975.732338657406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45975.732338657406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45975.732338657406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45975.732338657406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45975.732338657406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45975.732338657406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45975.732338657406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45975.732338657406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45975.732338657406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45975.732338657406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45975.732338657406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45975.732338657406</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272.25162106481002</v>
      </c>
      <c r="H2" s="96">
        <v>45703.474768518521</v>
      </c>
      <c r="I2" s="96" t="str">
        <f>IFERROR(VLOOKUP(D2,DB!A:F,6,0),"")</f>
        <v>SCECO</v>
      </c>
      <c r="J2" s="96" t="str">
        <f>IFERROR(VLOOKUP(D2,DB!A:G,7,0),"")</f>
        <v>Dead</v>
      </c>
      <c r="K2" s="98" t="s">
        <v>39115</v>
      </c>
      <c r="L2" s="92" t="str">
        <f>IFERROR(VLOOKUP(D2,DB!A:I,9,0),"")</f>
        <v>Latis</v>
      </c>
    </row>
    <row r="3" spans="1:16" ht="15" customHeight="1">
      <c r="A3" s="157" t="s">
        <v>39116</v>
      </c>
      <c r="B3" s="135" t="str">
        <f>IFERROR(VLOOKUP(D3,DB!A:K,11,0),"")</f>
        <v>R4</v>
      </c>
      <c r="C3" s="94">
        <v>1</v>
      </c>
      <c r="D3" s="92" t="s">
        <v>37511</v>
      </c>
      <c r="E3" s="95" t="s">
        <v>39021</v>
      </c>
      <c r="F3" s="96">
        <v>45975.686678240738</v>
      </c>
      <c r="G3" s="97">
        <f ca="1">IFERROR(NOW()-F3,"")</f>
        <v>4.5660416668397374E-2</v>
      </c>
      <c r="H3" s="96"/>
      <c r="I3" s="135" t="str">
        <f>IFERROR(VLOOKUP(D3,DB!A:F,6,0),"")</f>
        <v>Generator-SG</v>
      </c>
      <c r="J3" s="135" t="str">
        <f>IFERROR(VLOOKUP(D3,DB!A:G,7,0),"")</f>
        <v>Vandalized</v>
      </c>
      <c r="K3" s="98"/>
      <c r="L3" s="92" t="str">
        <f>IFERROR(VLOOKUP(D3,DB!A:I,9,0),"")</f>
        <v>Latis</v>
      </c>
    </row>
    <row r="4" spans="1:16" ht="15" customHeight="1">
      <c r="A4" s="135" t="s">
        <v>39111</v>
      </c>
      <c r="B4" s="135" t="str">
        <f>IFERROR(VLOOKUP(D4,DB!A:K,11,0),"")</f>
        <v>R4</v>
      </c>
      <c r="C4" s="94">
        <v>1</v>
      </c>
      <c r="D4" s="92" t="s">
        <v>34140</v>
      </c>
      <c r="E4" s="95" t="s">
        <v>39021</v>
      </c>
      <c r="F4" s="96"/>
      <c r="G4" s="97">
        <f ca="1">IFERROR(NOW()-F4,"")</f>
        <v>45975.732338657406</v>
      </c>
      <c r="H4" s="96"/>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158"/>
      <c r="E5" s="95"/>
      <c r="F5" s="96"/>
      <c r="G5" s="97">
        <f ca="1">IFERROR(NOW()-F5,"")</f>
        <v>45975.732338657406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45975.732338657406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45975.732338657406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45975.732338657406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45975.732338657406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45975.732338657406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45975.732338657406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45975.732338657406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45975.732338657406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45975.732338657406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45975.732338657406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45975.732338657406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45975.732338657406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45975.732338657406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45975.732338657406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45975.732338657406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45975.732338657406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45975.732338657406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45975.732338657406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45975.732338657406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45975.732338657406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45975.732338657406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45975.732338657406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45975.732338657406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45975.732338657406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45975.732338657406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45975.732338657406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45975.732338657406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45975.732338657406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45975.732338657406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45975.732338657406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45975.732338657406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45975.732338657406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45975.732338657406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45975.732338657406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45975.732338657406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45975.732338657406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45975.732338657406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45975.732338657406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45975.732338657406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45975.732338657406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45975.732338657406</v>
      </c>
      <c r="H46" s="96"/>
      <c r="I46" s="135" t="str">
        <f>IFERROR(VLOOKUP(D46,DB!A:F,6,0),"")</f>
        <v/>
      </c>
      <c r="J46" s="135" t="str">
        <f>IFERROR(VLOOKUP(D46,DB!A:G,7,0),"")</f>
        <v/>
      </c>
      <c r="K46" s="98"/>
      <c r="L46" s="92"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83.900278472217906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49.54346134258958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27.071227546293812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59" ca="1" si="2">IFERROR(NOW()-F6,"")</f>
        <v>9.1609490737027954E-2</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1</v>
      </c>
      <c r="D7" s="124" t="s">
        <v>34351</v>
      </c>
      <c r="E7" s="124" t="s">
        <v>39021</v>
      </c>
      <c r="F7" s="156">
        <v>45975.663761574076</v>
      </c>
      <c r="G7" s="126">
        <f t="shared" ca="1" si="2"/>
        <v>6.8577083329728339E-2</v>
      </c>
      <c r="H7" s="125">
        <v>45975.658229166664</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c r="E8" s="124"/>
      <c r="F8" s="124"/>
      <c r="G8" s="126">
        <f t="shared" ca="1" si="2"/>
        <v>45975.732338657406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45975.732338657406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45975.732338657406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45975.732338657406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45975.732338657406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45975.732338657406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45975.732338657406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45975.732338657406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45975.732338657406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45975.732338657406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45975.732338657406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45975.732338657406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45975.732338657406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45975.732338657406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45975.732338657406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45975.732338657406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45975.732338657406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45975.732338657406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45975.732338657406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45975.732338657406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45975.732338657406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45975.732338657406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45975.732338657406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45975.732338657406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45975.732338657406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45975.732338657406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45975.732338657406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45975.732338657406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45975.732338657406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45975.732338657406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45975.732338657406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45975.732338657406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45975.732338657406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45975.732338657406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45975.732338657406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45975.732338657406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45975.732338657406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45975.732338657406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45975.732338657406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45975.732338657406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45975.732338657406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45975.732338657406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45975.732338657406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45975.732338657406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45975.732338657406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45975.732338657406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45975.732338657406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45975.732338657406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45975.732338657406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45975.732338657406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45975.732338657406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45975.732338657406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45975.732338657406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45975.732338657406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45975.732338657406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45975.732338657406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45975.732338657406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45975.732338657406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45975.732338657406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45975.732338657406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45975.732338657406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45975.732338657406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45975.732338657406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45975.732338657406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45975.732338657406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45975.732338657406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45975.732338657406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45975.732338657406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45975.732338657406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45975.732338657406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45975.732338657406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45975.732338657406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45975.732338657406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45975.732338657406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45975.732338657406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45975.732338657406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45975.732338657406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45975.732338657406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45975.732338657406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45975.732338657406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45975.732338657406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45975.732338657406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45975.732338657406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45975.732338657406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45975.732338657406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45975.732338657406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45975.732338657406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45975.732338657406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45975.732338657406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45975.732338657406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45975.732338657406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45975.732338657406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45975.732338657406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45975.732338657406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45975.732338657406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45975.732338657406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45975.732338657406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45975.732338657406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45975.732338657406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45975.732338657406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45975.732338657406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45975.732338657406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45975.732338657406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45975.732338657406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45975.732338657406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45975.732338657406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45975.732338657406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45975.732338657406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45975.732338657406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45975.732338657406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45975.732338657406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45975.732338657406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45975.732338657406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45975.732338657406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45975.732338657406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45975.732338657406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45975.732338657406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45975.732338657406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45975.732338657406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45975.732338657406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45975.732338657406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45975.732338657406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45975.732338657406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45975.732338657406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45975.732338657406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45975.732338657406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45975.732338657406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45975.732338657406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45975.732338657406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45975.732338657406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45975.732338657406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45975.732338657406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45975.732338657406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45975.732338657406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45975.732338657406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45975.732338657406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45975.732338657406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45975.732338657406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45975.732338657406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45975.732338657406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45975.732338657406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45975.732338657406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45975.732338657406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45975.732338657406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45975.732338657406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45975.732338657406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45975.732338657406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45975.732338657406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45975.732338657406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45975.732338657406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45975.732338657406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45975.732338657406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45975.732338657406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45975.732338657406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45975.732338657406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45975.732338657406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45975.732338657406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45975.732338657406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45975.732338657406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45975.732338657406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45975.732338657406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45975.732338657406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45975.732338657406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45975.732338657406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45975.732338657406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45975.732338657406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45975.732338657406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45975.732338657406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45975.732338657406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45975.732338657406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45975.732338657406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45975.732338657406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45975.732338657406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45975.732338657406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45975.732338657406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45975.732338657406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45975.732338657406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45975.732338657406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45975.732338657406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45975.732338657406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45975.732338657406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45975.732338657406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45975.732338657406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45975.732338657406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45975.732338657406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45975.732338657406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45975.732338657406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45975.732338657406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45975.732338657406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45975.732338657406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45975.732338657406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45975.732338657406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45975.732338657406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45975.732338657406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45975.732338657406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45975.732338657406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45975.732338657406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45975.732338657406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45975.732338657406</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3</v>
      </c>
      <c r="D2" s="141" t="s">
        <v>34828</v>
      </c>
      <c r="E2" s="124" t="s">
        <v>39021</v>
      </c>
      <c r="F2" s="143">
        <v>45975.624467592592</v>
      </c>
      <c r="G2" s="105">
        <f t="shared" ref="G2:G28" ca="1" si="0">IFERROR(NOW()-F2,"-")</f>
        <v>0.10787106481438968</v>
      </c>
      <c r="H2" s="143">
        <v>45975.614120370374</v>
      </c>
      <c r="I2" s="141" t="str">
        <f>IFERROR(VLOOKUP(D2,DB!A:F,6,0),"")</f>
        <v>Generator-SG</v>
      </c>
      <c r="J2" s="141" t="str">
        <f>IFERROR(VLOOKUP(D2,DB!A:G,7,0),"")</f>
        <v>Vandalized</v>
      </c>
      <c r="K2" s="144" t="s">
        <v>39130</v>
      </c>
      <c r="L2" s="145" t="str">
        <f>IFERROR(VLOOKUP(D2,DB!A:I,9,0),"")</f>
        <v>Latis</v>
      </c>
    </row>
    <row r="3" spans="1:16382" ht="31.5" customHeight="1">
      <c r="A3" s="140"/>
      <c r="B3" s="141" t="str">
        <f>IFERROR(VLOOKUP(D3,DB!A:K,11,0),"")</f>
        <v/>
      </c>
      <c r="C3" s="142"/>
      <c r="D3" s="141"/>
      <c r="E3" s="124"/>
      <c r="F3" s="143"/>
      <c r="G3" s="105">
        <f t="shared" ca="1" si="0"/>
        <v>45975.732338657406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45975.732338657406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45975.732338657406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45975.732338657406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45975.732338657406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45975.732338657406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45975.732338657406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45975.732338657406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45975.732338657406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45975.732338657406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45975.732338657406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45975.732338657406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45975.732338657406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45975.732338657406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45975.732338657406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45975.732338657406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45975.732338657406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45975.732338657406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45975.732338657406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45975.732338657406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45975.732338657406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45975.732338657406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45975.732338657406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45975.732338657406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45975.732338657406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45975.732338657406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45975.732338657406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45975.732338657406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45975.732338657406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45975.732338657406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45975.732338657406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45975.732338657406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45975.732338657406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45975.732338657406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45975.732338657406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45975.732338657406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45975.732338657406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45975.732338657406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45975.732338657406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45975.732338657406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45975.732338657406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45975.732338657406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45975.732338657406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45975.732338657406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45975.732338657406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45975.732338657406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45975.732338657406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45975.732338657406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45975.732338657406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45975.732338657406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45975.732338657406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45975.732338657406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45975.732338657406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45975.732338657406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45975.732338657406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45975.732338657406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45975.732338657406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45975.732338657406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45975.732338657406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45975.732338657406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45975.732338657406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45975.732338657406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45975.732338657406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45975.732338657406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45975.732338657406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45975.732338657406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45975.732338657406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45975.732338657406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45975.732338657406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45975.732338657406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45975.732338657406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45975.732338657406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45975.732338657406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45975.732338657406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45975.732338657406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45975.732338657406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45975.732338657406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45975.732338657406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45975.732338657406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45975.732338657406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45975.732338657406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45975.732338657406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45975.732338657406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45975.732338657406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45975.732338657406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45975.732338657406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45975.732338657406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45975.732338657406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45975.732338657406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45975.732338657406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45975.732338657406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45975.732338657406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45975.732338657406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45975.732338657406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45975.732338657406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45975.732338657406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45975.732338657406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45975.732338657406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45975.732338657406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45975.732338657406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45975.732338657406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45975.732338657406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45975.732338657406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45975.732338657406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45975.732338657406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45975.732338657406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45975.732338657406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45975.732338657406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45975.732338657406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45975.732338657406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45975.732338657406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45975.732338657406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45975.732338657406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45975.732338657406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45975.732338657406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45975.732338657406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45975.732338657406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45975.732338657406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45975.732338657406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45975.732338657406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45975.732338657406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45975.732338657406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45975.732338657406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45975.732338657406</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2025-11-14T14:34:37Z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