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04" documentId="120_S{2AC9BD13-BADA-5192-A53E-5A8FF88502F6}" xr6:coauthVersionLast="47" xr6:coauthVersionMax="47" xr10:uidLastSave="{180B2146-90A3-481B-955A-7A48F60B3CA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8" i="3"/>
  <c r="B3" i="4"/>
  <c r="B4" i="4"/>
  <c r="B5" i="4"/>
  <c r="B6"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<sst xmlns="http://schemas.openxmlformats.org/spreadsheetml/2006/main" count="181591" uniqueCount="39210">
  <si>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</si>
  <si>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</si>
  <si>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</si>
  <si>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</si>
  <si>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</si>
  <si>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</si>
  <si>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</si>
  <si>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</si>
  <si>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</si>
  <si>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</si>
  <si>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</si>
  <si>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</si>
  <si>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</si>
  <si>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</si>
  <si>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</si>
  <si>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</si>
  <si>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</si>
  <si>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</si>
  <si>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</si>
  <si>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</si>
  <si>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</si>
  <si>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</si>
  <si>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</si>
  <si>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</si>
  <si>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</si>
  <si>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</si>
  <si>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</si>
  <si>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</si>
  <si>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</si>
  <si>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</si>
  <si>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</si>
  <si>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</si>
  <si>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</si>
  <si>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</si>
  <si>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</si>
  <si>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</si>
  <si>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</si>
  <si>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</si>
  <si>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</si>
  <si>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</si>
  <si>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</si>
  <si>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</si>
  <si>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</si>
  <si>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</si>
  <si>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</si>
  <si>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</si>
  <si>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</si>
  <si>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</si>
  <si>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</si>
  <si>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</si>
  <si>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</si>
  <si>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</si>
  <si>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</si>
  <si>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</si>
  <si>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</si>
  <si>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</si>
  <si>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</si>
  <si>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</si>
  <si>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</si>
  <si>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</si>
  <si>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</si>
  <si>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</si>
  <si>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</si>
  <si>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</si>
  <si>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</si>
  <si>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</si>
  <si>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</si>
  <si>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</si>
  <si>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</si>
  <si>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</si>
  <si>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</si>
  <si>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</si>
  <si>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</si>
  <si>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</si>
  <si>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</si>
  <si>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</si>
  <si>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</si>
  <si>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</si>
  <si>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</si>
  <si>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</si>
  <si>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</si>
  <si>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</si>
  <si>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</si>
  <si>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</si>
  <si>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</si>
  <si>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</si>
  <si>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</si>
  <si>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</si>
  <si>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</si>
  <si>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</si>
  <si>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</si>
  <si>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</si>
  <si>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</si>
  <si>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</si>
  <si>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</si>
  <si>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</si>
  <si>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</si>
  <si>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</si>
  <si>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</si>
  <si>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</si>
  <si>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</si>
  <si>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</si>
  <si>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</si>
  <si>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</si>
  <si>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</si>
  <si>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</si>
  <si>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</si>
  <si>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</si>
  <si>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</si>
  <si>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</si>
  <si>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</si>
  <si>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</si>
  <si>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</si>
  <si>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</si>
  <si>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</si>
  <si>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</si>
  <si>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</si>
  <si>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</si>
  <si>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</si>
  <si>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</si>
  <si>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</si>
  <si>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</si>
  <si>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</si>
  <si>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</si>
  <si>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</si>
  <si>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</si>
  <si>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</si>
  <si>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</si>
  <si>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</si>
  <si>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</si>
  <si>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</si>
  <si>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</si>
  <si>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</si>
  <si>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</si>
  <si>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</si>
  <si>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</si>
  <si>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</si>
  <si>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</si>
  <si>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</si>
  <si>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</si>
  <si>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</si>
  <si>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</si>
  <si>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</si>
  <si>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</si>
  <si>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</si>
  <si>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</si>
  <si>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</si>
  <si>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</si>
  <si>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</si>
  <si>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</si>
  <si>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</si>
  <si>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</si>
  <si>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</si>
  <si>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</si>
  <si>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</si>
  <si>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</si>
  <si>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</si>
  <si>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</si>
  <si>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</si>
  <si>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</si>
  <si>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</si>
  <si>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</si>
  <si>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</si>
  <si>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</si>
  <si>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</si>
  <si>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</si>
  <si>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</si>
  <si>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</si>
  <si>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</si>
  <si>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</si>
  <si>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</si>
  <si>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</si>
  <si>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</si>
  <si>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</si>
  <si>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</si>
  <si>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</si>
  <si>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</si>
  <si>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</si>
  <si>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</si>
  <si>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</si>
  <si>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</si>
  <si>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</si>
  <si>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</si>
  <si>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</si>
  <si>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</si>
  <si>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</si>
  <si>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</si>
  <si>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</si>
  <si>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</si>
  <si>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</si>
  <si>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</si>
  <si>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</si>
  <si>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</si>
  <si>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</si>
  <si>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</si>
  <si>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</si>
  <si>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</si>
  <si>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</si>
  <si>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</si>
  <si>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</si>
  <si>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</si>
  <si>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</si>
  <si>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</si>
  <si>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</si>
  <si>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</si>
  <si>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</si>
  <si>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</si>
  <si>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</si>
  <si>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</si>
  <si>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</si>
  <si>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</si>
  <si>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</si>
  <si>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</si>
  <si>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</si>
  <si>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</si>
  <si>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</si>
  <si>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</si>
  <si>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</si>
  <si>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</si>
  <si>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</si>
  <si>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</si>
  <si>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</si>
  <si>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</si>
  <si>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</si>
  <si>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</si>
  <si>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</si>
  <si>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</si>
  <si>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</si>
  <si>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</si>
  <si>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</si>
  <si>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</si>
  <si>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</si>
  <si>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</si>
  <si>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</si>
  <si>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</si>
  <si>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</si>
  <si>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</si>
  <si>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</si>
  <si>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</si>
  <si>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</si>
  <si>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</si>
  <si>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</si>
  <si>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</si>
  <si>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</si>
  <si>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</si>
  <si>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</si>
  <si>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</si>
  <si>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</si>
  <si>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</si>
  <si>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</si>
  <si>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</si>
  <si>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</si>
  <si>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</si>
  <si>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</si>
  <si>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</si>
  <si>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</si>
  <si>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</si>
  <si>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</si>
  <si>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</si>
  <si>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</si>
  <si>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</si>
  <si>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</si>
  <si>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</si>
  <si>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</si>
  <si>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</si>
  <si>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</si>
  <si>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</si>
  <si>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</si>
  <si>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</si>
  <si>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</si>
  <si>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</si>
  <si>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</si>
  <si>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</si>
  <si>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</si>
  <si>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</si>
  <si>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</si>
  <si>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</si>
  <si>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</si>
  <si>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</si>
  <si>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</si>
  <si>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</si>
  <si>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</si>
  <si>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</si>
  <si>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</si>
  <si>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</si>
  <si>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</si>
  <si>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</si>
  <si>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</si>
  <si>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</si>
  <si>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</si>
  <si>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</si>
  <si>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</si>
  <si>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</si>
  <si>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</si>
  <si>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</si>
  <si>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</si>
  <si>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</si>
  <si>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</si>
  <si>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</si>
  <si>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</si>
  <si>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</si>
  <si>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</si>
  <si>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</si>
  <si>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</si>
  <si>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</si>
  <si>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</si>
  <si>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</si>
  <si>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</si>
  <si>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</si>
  <si>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</si>
  <si>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</si>
  <si>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</si>
  <si>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</si>
  <si>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</si>
  <si>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</si>
  <si>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</si>
  <si>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</si>
  <si>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</si>
  <si>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</si>
  <si>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</si>
  <si>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</si>
  <si>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</si>
  <si>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</si>
  <si>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</si>
  <si>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</si>
  <si>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</si>
  <si>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</si>
  <si>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</si>
  <si>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</si>
  <si>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</si>
  <si>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</si>
  <si>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</si>
  <si>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</si>
  <si>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</si>
  <si>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</si>
  <si>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</si>
  <si>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</si>
  <si>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</si>
  <si>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</si>
  <si>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</si>
  <si>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</si>
  <si>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</si>
  <si>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</si>
  <si>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</si>
  <si>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</si>
  <si>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</si>
  <si>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</si>
  <si>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</si>
  <si>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</si>
  <si>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</si>
  <si>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</si>
  <si>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</si>
  <si>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</si>
  <si>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</si>
  <si>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</si>
  <si>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</si>
  <si>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</si>
  <si>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</si>
  <si>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</si>
  <si>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</si>
  <si>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</si>
  <si>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</si>
  <si>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</si>
  <si>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</si>
  <si>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</si>
  <si>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</si>
  <si>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</si>
  <si>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</si>
  <si>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</si>
  <si>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</si>
  <si>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</si>
  <si>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</si>
  <si>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</si>
  <si>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</si>
  <si>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</si>
  <si>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</si>
  <si>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</si>
  <si>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</si>
  <si>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</si>
  <si>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</si>
  <si>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</si>
  <si>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</si>
  <si>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</si>
  <si>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</si>
  <si>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</si>
  <si>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</si>
  <si>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</si>
  <si>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</si>
  <si>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</si>
  <si>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</si>
  <si>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</si>
  <si>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</si>
  <si>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</si>
  <si>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</si>
  <si>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</si>
  <si>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</si>
  <si>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</si>
  <si>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</si>
  <si>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</si>
  <si>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</si>
  <si>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</si>
  <si>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</si>
  <si>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</si>
  <si>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</si>
  <si>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</si>
  <si>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</si>
  <si>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</si>
  <si>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</si>
  <si>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</si>
  <si>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</si>
  <si>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</si>
  <si>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</si>
  <si>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</si>
  <si>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</si>
  <si>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</si>
  <si>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</si>
  <si>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</si>
  <si>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</si>
  <si>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</si>
  <si>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</si>
  <si>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</si>
  <si>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</si>
  <si>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</si>
  <si>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</si>
  <si>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</si>
  <si>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</si>
  <si>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</si>
  <si>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</si>
  <si>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</si>
  <si>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</si>
  <si>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</si>
  <si>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</si>
  <si>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</si>
  <si>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</si>
  <si>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</si>
  <si>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</si>
  <si>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</si>
  <si>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</si>
  <si>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</si>
  <si>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</si>
  <si>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</si>
  <si>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</si>
  <si>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</si>
  <si>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</si>
  <si>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</si>
  <si>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</si>
  <si>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</si>
  <si>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</si>
  <si>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</si>
  <si>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</si>
  <si>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</si>
  <si>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</si>
  <si>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</si>
  <si>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</si>
  <si>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</si>
  <si>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</si>
  <si>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</si>
  <si>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</si>
  <si>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</si>
  <si>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</si>
  <si>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</si>
  <si>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</si>
  <si>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</si>
  <si>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</si>
  <si>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</si>
  <si>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</si>
  <si>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</si>
  <si>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</si>
  <si>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</si>
  <si>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</si>
  <si>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</si>
  <si>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</si>
  <si>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</si>
  <si>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</si>
  <si>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</si>
  <si>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</si>
  <si>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</si>
  <si>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</si>
  <si>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</si>
  <si>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</si>
  <si>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</si>
  <si>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</si>
  <si>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</si>
  <si>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</si>
  <si>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</si>
  <si>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</si>
  <si>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</si>
  <si>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</si>
  <si>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</si>
  <si>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</si>
  <si>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</si>
  <si>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</si>
  <si>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</si>
  <si>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</si>
  <si>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</si>
  <si>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</si>
  <si>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</si>
  <si>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</si>
  <si>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</si>
  <si>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</si>
  <si>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</si>
  <si>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</si>
  <si>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</si>
  <si>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</si>
  <si>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</si>
  <si>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</si>
  <si>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</si>
  <si>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</si>
  <si>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</si>
  <si>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</si>
  <si>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</si>
  <si>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</si>
  <si>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</si>
  <si>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</si>
  <si>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</si>
  <si>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</si>
  <si>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</si>
  <si>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</si>
  <si>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</si>
  <si>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</si>
  <si>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</si>
  <si>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</si>
  <si>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</si>
  <si>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</si>
  <si>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</si>
  <si>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</si>
  <si>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</si>
  <si>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</si>
  <si>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</si>
  <si>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</si>
  <si>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</si>
  <si>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</si>
  <si>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</si>
  <si>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</si>
  <si>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</si>
  <si>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</si>
  <si>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</si>
  <si>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</si>
  <si>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</si>
  <si>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</si>
  <si>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</si>
  <si>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</si>
  <si>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</si>
  <si>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</si>
  <si>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</si>
  <si>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</si>
  <si>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</si>
  <si>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</si>
  <si>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</si>
  <si>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</si>
  <si>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</si>
  <si>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</si>
  <si>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</si>
  <si>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</si>
  <si>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</si>
  <si>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</si>
  <si>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</si>
  <si>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</si>
  <si>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</si>
  <si>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</si>
  <si>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</si>
  <si>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</si>
  <si>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</si>
  <si>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</si>
  <si>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</si>
  <si>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</si>
  <si>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</si>
  <si>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</si>
  <si>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</si>
  <si>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</si>
  <si>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</si>
  <si>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</si>
  <si>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</si>
  <si>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</si>
  <si>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</si>
  <si>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</si>
  <si>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</si>
  <si>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</si>
  <si>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</si>
  <si>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</si>
  <si>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</si>
  <si>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</si>
  <si>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</si>
  <si>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</si>
  <si>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</si>
  <si>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</si>
  <si>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</si>
  <si>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</si>
  <si>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</si>
  <si>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</si>
  <si>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</si>
  <si>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</si>
  <si>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</si>
  <si>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</si>
  <si>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</si>
  <si>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</si>
  <si>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</si>
  <si>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</si>
  <si>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</si>
  <si>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</si>
  <si>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</si>
  <si>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</si>
  <si>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</si>
  <si>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</si>
  <si>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</si>
  <si>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</si>
  <si>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</si>
  <si>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</si>
  <si>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</si>
  <si>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</si>
  <si>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</si>
  <si>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</si>
  <si>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</si>
  <si>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</si>
  <si>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</si>
  <si>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</si>
  <si>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</si>
  <si>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</si>
  <si>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</si>
  <si>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</si>
  <si>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</si>
  <si>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</si>
  <si>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</si>
  <si>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</si>
  <si>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</si>
  <si>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</si>
  <si>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</si>
  <si>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</si>
  <si>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</si>
  <si>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</si>
  <si>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</si>
  <si>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</si>
  <si>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</si>
  <si>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</si>
  <si>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</si>
  <si>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</si>
  <si>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</si>
  <si>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</si>
  <si>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</si>
  <si>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</si>
  <si>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</si>
  <si>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</si>
  <si>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</si>
  <si>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</si>
  <si>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</si>
  <si>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</si>
  <si>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</si>
  <si>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</si>
  <si>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</si>
  <si>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</si>
  <si>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</si>
  <si>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</si>
  <si>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</si>
  <si>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</si>
  <si>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</si>
  <si>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</si>
  <si>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</si>
  <si>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</si>
  <si>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</si>
  <si>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</si>
  <si>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</si>
  <si>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</si>
  <si>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</si>
  <si>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</si>
  <si>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</si>
  <si>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</si>
  <si>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</si>
  <si>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</si>
  <si>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</si>
  <si>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</si>
  <si>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</si>
  <si>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</si>
  <si>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</si>
  <si>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</si>
  <si>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</si>
  <si>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</si>
  <si>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</si>
  <si>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</si>
  <si>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</si>
  <si>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</si>
  <si>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</si>
  <si>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</si>
  <si>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</si>
  <si>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</si>
  <si>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</si>
  <si>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</si>
  <si>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</si>
  <si>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</si>
  <si>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</si>
  <si>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</si>
  <si>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</si>
  <si>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</si>
  <si>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</si>
  <si>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</si>
  <si>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</si>
  <si>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</si>
  <si>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</si>
  <si>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</si>
  <si>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</si>
  <si>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</si>
  <si>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</si>
  <si>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</si>
  <si>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</si>
  <si>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</si>
  <si>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</si>
  <si>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</si>
  <si>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</si>
  <si>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</si>
  <si>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</si>
  <si>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</si>
  <si>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</si>
  <si>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</si>
  <si>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</si>
  <si>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</si>
  <si>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</si>
  <si>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</si>
  <si>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</si>
  <si>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</si>
  <si>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</si>
  <si>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</si>
  <si>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</si>
  <si>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</si>
  <si>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</si>
  <si>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</si>
  <si>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</si>
  <si>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</si>
  <si>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</si>
  <si>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</si>
  <si>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</si>
  <si>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</si>
  <si>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</si>
  <si>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</si>
  <si>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</si>
  <si>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</si>
  <si>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</si>
  <si>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</si>
  <si>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</si>
  <si>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</si>
  <si>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</si>
  <si>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</si>
  <si>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</si>
  <si>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</si>
  <si>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</si>
  <si>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</si>
  <si>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</si>
  <si>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</si>
  <si>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</si>
  <si>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</si>
  <si>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</si>
  <si>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</si>
  <si>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</si>
  <si>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</si>
  <si>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</si>
  <si>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</si>
  <si>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</si>
  <si>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</si>
  <si>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</si>
  <si>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</si>
  <si>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</si>
  <si>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</si>
  <si>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</si>
  <si>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</si>
  <si>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</si>
  <si>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</si>
  <si>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</si>
  <si>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</si>
  <si>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</si>
  <si>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</si>
  <si>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</si>
  <si>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</si>
  <si>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</si>
  <si>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</si>
  <si>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</si>
  <si>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</si>
  <si>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</si>
  <si>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</si>
  <si>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</si>
  <si>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</si>
  <si>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</si>
  <si>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</si>
  <si>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</si>
  <si>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</si>
  <si>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</si>
  <si>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</si>
  <si>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</si>
  <si>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</si>
  <si>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</si>
  <si>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</si>
  <si>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</si>
  <si>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</si>
  <si>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</si>
  <si>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</si>
  <si>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</si>
  <si>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</si>
  <si>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</si>
  <si>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</si>
  <si>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</si>
  <si>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</si>
  <si>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</si>
  <si>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</si>
  <si>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</si>
  <si>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</si>
  <si>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</si>
  <si>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</si>
  <si>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</si>
  <si>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</si>
  <si>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</si>
  <si>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</si>
  <si>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</si>
  <si>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</si>
  <si>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</si>
  <si>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</si>
  <si>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</si>
  <si>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</si>
  <si>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</si>
  <si>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</si>
  <si>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</si>
  <si>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</si>
  <si>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</si>
  <si>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</si>
  <si>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</si>
  <si>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</si>
  <si>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</si>
  <si>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</si>
  <si>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</si>
  <si>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</si>
  <si>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</si>
  <si>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</si>
  <si>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</si>
  <si>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</si>
  <si>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</si>
  <si>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</si>
  <si>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</si>
  <si>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</si>
  <si>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</si>
  <si>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</si>
  <si>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</si>
  <si>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</si>
  <si>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</si>
  <si>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</si>
  <si>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</si>
  <si>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</si>
  <si>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</si>
  <si>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</si>
  <si>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</si>
  <si>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</si>
  <si>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</si>
  <si>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</si>
  <si>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</si>
  <si>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</si>
  <si>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</si>
  <si>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</si>
  <si>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</si>
  <si>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</si>
  <si>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</si>
  <si>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</si>
  <si>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</si>
  <si>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</si>
  <si>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</si>
  <si>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</si>
  <si>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</si>
  <si>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</si>
  <si>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</si>
  <si>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</si>
  <si>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</si>
  <si>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</si>
  <si>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</si>
  <si>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</si>
  <si>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</si>
  <si>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</si>
  <si>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</si>
  <si>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</si>
  <si>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</si>
  <si>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</si>
  <si>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</si>
  <si>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</si>
  <si>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</si>
  <si>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</si>
  <si>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</si>
  <si>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</si>
  <si>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</si>
  <si>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</si>
  <si>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</si>
  <si>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</si>
  <si>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</si>
  <si>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</si>
  <si>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</si>
  <si>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</si>
  <si>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</si>
  <si>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</si>
  <si>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</si>
  <si>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</si>
  <si>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</si>
  <si>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</si>
  <si>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</si>
  <si>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</si>
  <si>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</si>
  <si>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</si>
  <si>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</si>
  <si>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</si>
  <si>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</si>
  <si>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</si>
  <si>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</si>
  <si>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</si>
  <si>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</si>
  <si>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</si>
  <si>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</si>
  <si>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</si>
  <si>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</si>
  <si>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</si>
  <si>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</si>
  <si>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</si>
  <si>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</si>
  <si>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</si>
  <si>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</si>
  <si>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</si>
  <si>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</si>
  <si>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</si>
  <si>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</si>
  <si>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</si>
  <si>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</si>
  <si>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</si>
  <si>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</si>
  <si>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</si>
  <si>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</si>
  <si>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</si>
  <si>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</si>
  <si>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</si>
  <si>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</si>
  <si>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</si>
  <si>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</si>
  <si>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</si>
  <si>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</si>
  <si>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</si>
  <si>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</si>
  <si>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</si>
  <si>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</si>
  <si>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</si>
  <si>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</si>
  <si>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</si>
  <si>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</si>
  <si>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</si>
  <si>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</si>
  <si>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</si>
  <si>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</si>
  <si>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</si>
  <si>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</si>
  <si>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</si>
  <si>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</si>
  <si>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</si>
  <si>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</si>
  <si>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</si>
  <si>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</si>
  <si>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</si>
  <si>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</si>
  <si>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</si>
  <si>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</si>
  <si>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</si>
  <si>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</si>
  <si>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</si>
  <si>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</si>
  <si>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</si>
  <si>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</si>
  <si>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</si>
  <si>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</si>
  <si>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</si>
  <si>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</si>
  <si>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</si>
  <si>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</si>
  <si>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</si>
  <si>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</si>
  <si>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</si>
  <si>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</si>
  <si>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</si>
  <si>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</si>
  <si>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</si>
  <si>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</si>
  <si>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</si>
  <si>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</si>
  <si>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</si>
  <si>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</si>
  <si>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</si>
  <si>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</si>
  <si>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</si>
  <si>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</si>
  <si>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</si>
  <si>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</si>
  <si>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</si>
  <si>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</si>
  <si>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</si>
  <si>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</si>
  <si>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</si>
  <si>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</si>
  <si>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</si>
  <si>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</si>
  <si>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</si>
  <si>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</si>
  <si>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</si>
  <si>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</si>
  <si>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</si>
  <si>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</si>
  <si>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</si>
  <si>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</si>
  <si>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</si>
  <si>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</si>
  <si>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</si>
  <si>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</si>
  <si>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</si>
  <si>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</si>
  <si>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</si>
  <si>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</si>
  <si>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</si>
  <si>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</si>
  <si>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</si>
  <si>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</si>
  <si>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</si>
  <si>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</si>
  <si>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</si>
  <si>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</si>
  <si>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</si>
  <si>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</si>
  <si>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</si>
  <si>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</si>
  <si>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</si>
  <si>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</si>
  <si>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</si>
  <si>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</si>
  <si>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</si>
  <si>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</si>
  <si>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</si>
  <si>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</si>
  <si>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</si>
  <si>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</si>
  <si>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</si>
  <si>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</si>
  <si>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</si>
  <si>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</si>
  <si>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</si>
  <si>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</si>
  <si>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</si>
  <si>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</si>
  <si>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</si>
  <si>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</si>
  <si>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</si>
  <si>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</si>
  <si>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</si>
  <si>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</si>
  <si>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</si>
  <si>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</si>
  <si>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</si>
  <si>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</si>
  <si>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</si>
  <si>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</si>
  <si>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</si>
  <si>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</si>
  <si>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</si>
  <si>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</si>
  <si>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</si>
  <si>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</si>
  <si>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</si>
  <si>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</si>
  <si>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</si>
  <si>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</si>
  <si>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</si>
  <si>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</si>
  <si>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</si>
  <si>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</si>
  <si>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</si>
  <si>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</si>
  <si>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</si>
  <si>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</si>
  <si>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</si>
  <si>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</si>
  <si>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</si>
  <si>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</si>
  <si>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</si>
  <si>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</si>
  <si>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</si>
  <si>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</si>
  <si>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</si>
  <si>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</si>
  <si>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</si>
  <si>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</si>
  <si>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</si>
  <si>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</si>
  <si>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</si>
  <si>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</si>
  <si>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</si>
  <si>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</si>
  <si>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</si>
  <si>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</si>
  <si>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</si>
  <si>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</si>
  <si>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</si>
  <si>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</si>
  <si>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</si>
  <si>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</si>
  <si>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</si>
  <si>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</si>
  <si>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</si>
  <si>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</si>
  <si>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</si>
  <si>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</si>
  <si>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</si>
  <si>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</si>
  <si>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</si>
  <si>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</si>
  <si>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</si>
  <si>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</si>
  <si>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</si>
  <si>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</si>
  <si>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</si>
  <si>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</si>
  <si>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</si>
  <si>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</si>
  <si>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</si>
  <si>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</si>
  <si>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</si>
  <si>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</si>
  <si>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</si>
  <si>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</si>
  <si>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</si>
  <si>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</si>
  <si>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</si>
  <si>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</si>
  <si>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</si>
  <si>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</si>
  <si>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</si>
  <si>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</si>
  <si>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</si>
  <si>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</si>
  <si>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</si>
  <si>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</si>
  <si>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</si>
  <si>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</si>
  <si>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</si>
  <si>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</si>
  <si>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</si>
  <si>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</si>
  <si>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</si>
  <si>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</si>
  <si>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</si>
  <si>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</si>
  <si>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</si>
  <si>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</si>
  <si>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</si>
  <si>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</si>
  <si>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</si>
  <si>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</si>
  <si>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</si>
  <si>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</si>
  <si>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</si>
  <si>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</si>
  <si>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</si>
  <si>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</si>
  <si>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</si>
  <si>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</si>
  <si>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</si>
  <si>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</si>
  <si>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</si>
  <si>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</si>
  <si>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</si>
  <si>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</si>
  <si>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</si>
  <si>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</si>
  <si>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</si>
  <si>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</si>
  <si>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</si>
  <si>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</si>
  <si>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</si>
  <si>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</si>
  <si>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</si>
  <si>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</si>
  <si>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</si>
  <si>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</si>
  <si>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</si>
  <si>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</si>
  <si>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</si>
  <si>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</si>
  <si>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</si>
  <si>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</si>
  <si>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</si>
  <si>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</si>
  <si>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</si>
  <si>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</si>
  <si>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</si>
  <si>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</si>
  <si>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</si>
  <si>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</si>
  <si>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</si>
  <si>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</si>
  <si>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</si>
  <si>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</si>
  <si>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</si>
  <si>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</si>
  <si>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</si>
  <si>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</si>
  <si>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</si>
  <si>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</si>
  <si>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</si>
  <si>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</si>
  <si>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</si>
  <si>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</si>
  <si>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</si>
  <si>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</si>
  <si>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</si>
  <si>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</si>
  <si>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</si>
  <si>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</si>
  <si>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</si>
  <si>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</si>
  <si>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</si>
  <si>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</si>
  <si>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</si>
  <si>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</si>
  <si>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</si>
  <si>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</si>
  <si>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</si>
  <si>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</si>
  <si>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</si>
  <si>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</si>
  <si>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</si>
  <si>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</si>
  <si>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</si>
  <si>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</si>
  <si>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</si>
  <si>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</si>
  <si>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</si>
  <si>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</si>
  <si>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</si>
  <si>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</si>
  <si>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</si>
  <si>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</si>
  <si>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</si>
  <si>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</si>
  <si>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</si>
  <si>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</si>
  <si>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</si>
  <si>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</si>
  <si>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</si>
  <si>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</si>
  <si>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</si>
  <si>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</si>
  <si>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</si>
  <si>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</si>
  <si>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</si>
  <si>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</si>
  <si>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</si>
  <si>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</si>
  <si>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</si>
  <si>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</si>
  <si>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</si>
  <si>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</si>
  <si>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</si>
  <si>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</si>
  <si>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</si>
  <si>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</si>
  <si>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</si>
  <si>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</si>
  <si>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</si>
  <si>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</si>
  <si>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</si>
  <si>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</si>
  <si>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</si>
  <si>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</si>
  <si>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</si>
  <si>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</si>
  <si>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</si>
  <si>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</si>
  <si>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</si>
  <si>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</si>
  <si>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</si>
  <si>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</si>
  <si>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</si>
  <si>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</si>
  <si>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</si>
  <si>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</si>
  <si>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</si>
  <si>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</si>
  <si>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</si>
  <si>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</si>
  <si>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</si>
  <si>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</si>
  <si>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</si>
  <si>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</si>
  <si>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</si>
  <si>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</si>
  <si>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</si>
  <si>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</si>
  <si>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</si>
  <si>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</si>
  <si>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</si>
  <si>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</si>
  <si>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</si>
  <si>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</si>
  <si>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</si>
  <si>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</si>
  <si>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</si>
  <si>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</si>
  <si>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</si>
  <si>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</si>
  <si>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</si>
  <si>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</si>
  <si>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</si>
  <si>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</si>
  <si>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</si>
  <si>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</si>
  <si>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</si>
  <si>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</si>
  <si>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</si>
  <si>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</si>
  <si>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</si>
  <si>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</si>
  <si>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</si>
  <si>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</si>
  <si>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</si>
  <si>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</si>
  <si>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</si>
  <si>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</si>
  <si>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</si>
  <si>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</si>
  <si>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</si>
  <si>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</si>
  <si>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</si>
  <si>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</si>
  <si>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</si>
  <si>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</si>
  <si>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</si>
  <si>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</si>
  <si>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</si>
  <si>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</si>
  <si>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</si>
  <si>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</si>
  <si>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</si>
  <si>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</si>
  <si>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</si>
  <si>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</si>
  <si>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</si>
  <si>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</si>
  <si>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</si>
  <si>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</si>
  <si>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</si>
  <si>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</si>
  <si>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</si>
  <si>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</si>
  <si>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</si>
  <si>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</si>
  <si>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</si>
  <si>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</si>
  <si>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</si>
  <si>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</si>
  <si>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</si>
  <si>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</si>
  <si>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</si>
  <si>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</si>
  <si>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</si>
  <si>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</si>
  <si>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</si>
  <si>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</si>
  <si>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</si>
  <si>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</si>
  <si>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</si>
  <si>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</si>
  <si>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</si>
  <si>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</si>
  <si>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</si>
  <si>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</si>
  <si>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</si>
  <si>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</si>
  <si>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</si>
  <si>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</si>
  <si>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</si>
  <si>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</si>
  <si>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</si>
  <si>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</si>
  <si>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</si>
  <si>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</si>
  <si>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</si>
  <si>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</si>
  <si>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</si>
  <si>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</si>
  <si>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</si>
  <si>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</si>
  <si>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</si>
  <si>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</si>
  <si>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</si>
  <si>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</si>
  <si>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</si>
  <si>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</si>
  <si>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</si>
  <si>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</si>
  <si>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</si>
  <si>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</si>
  <si>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</si>
  <si>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</si>
  <si>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</si>
  <si>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</si>
  <si>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</si>
  <si>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</si>
  <si>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</si>
  <si>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</si>
  <si>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</si>
  <si>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</si>
  <si>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</si>
  <si>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</si>
  <si>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</si>
  <si>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</si>
  <si>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</si>
  <si>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</si>
  <si>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</si>
  <si>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</si>
  <si>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</si>
  <si>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</si>
  <si>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</si>
  <si>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</si>
  <si>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</si>
  <si>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</si>
  <si>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</si>
  <si>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</si>
  <si>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</si>
  <si>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</si>
  <si>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</si>
  <si>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</si>
  <si>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</si>
  <si>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</si>
  <si>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</si>
  <si>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</si>
  <si>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</si>
  <si>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</si>
  <si>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</si>
  <si>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</si>
  <si>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</si>
  <si>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</si>
  <si>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</si>
  <si>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</si>
  <si>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</si>
  <si>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</si>
  <si>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</si>
  <si>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</si>
  <si>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</si>
  <si>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</si>
  <si>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</si>
  <si>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</si>
  <si>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</si>
  <si>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</si>
  <si>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</si>
  <si>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</si>
  <si>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</si>
  <si>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</si>
  <si>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</si>
  <si>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</si>
  <si>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</si>
  <si>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</si>
  <si>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</si>
  <si>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</si>
  <si>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</si>
  <si>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</si>
  <si>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</si>
  <si>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</si>
  <si>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</si>
  <si>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</si>
  <si>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</si>
  <si>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</si>
  <si>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</si>
  <si>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</si>
  <si>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</si>
  <si>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</si>
  <si>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</si>
  <si>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</si>
  <si>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</si>
  <si>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</si>
  <si>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</si>
  <si>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</si>
  <si>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</si>
  <si>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</si>
  <si>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</si>
  <si>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</si>
  <si>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</si>
  <si>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</si>
  <si>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</si>
  <si>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</si>
  <si>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</si>
  <si>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</si>
  <si>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</si>
  <si>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</si>
  <si>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</si>
  <si>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</si>
  <si>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</si>
  <si>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</si>
  <si>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</si>
  <si>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</si>
  <si>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</si>
  <si>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</si>
  <si>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</si>
  <si>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</si>
  <si>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</si>
  <si>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</si>
  <si>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</si>
  <si>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</si>
  <si>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</si>
  <si>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</si>
  <si>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</si>
  <si>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</si>
  <si>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</si>
  <si>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</si>
  <si>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</si>
  <si>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</si>
  <si>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</si>
  <si>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</si>
  <si>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</si>
  <si>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</si>
  <si>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</si>
  <si>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</si>
  <si>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</si>
  <si>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</si>
  <si>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</si>
  <si>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</si>
  <si>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</si>
  <si>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</si>
  <si>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</si>
  <si>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</si>
  <si>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</si>
  <si>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</si>
  <si>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</si>
  <si>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</si>
  <si>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</si>
  <si>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</si>
  <si>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</si>
  <si>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</si>
  <si>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</si>
  <si>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</si>
  <si>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</si>
  <si>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</si>
  <si>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</si>
  <si>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</si>
  <si>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</si>
  <si>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</si>
  <si>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</si>
  <si>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</si>
  <si>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</si>
  <si>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</si>
  <si>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</si>
  <si>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</si>
  <si>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</si>
  <si>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</si>
  <si>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</si>
  <si>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</si>
  <si>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</si>
  <si>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</si>
  <si>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</si>
  <si>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</si>
  <si>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</si>
  <si>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</si>
  <si>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</si>
  <si>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</si>
  <si>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</si>
  <si>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</si>
  <si>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</si>
  <si>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</si>
  <si>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</si>
  <si>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</si>
  <si>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</si>
  <si>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</si>
  <si>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</si>
  <si>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</si>
  <si>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</si>
  <si>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</si>
  <si>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</si>
  <si>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</si>
  <si>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</si>
  <si>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</si>
  <si>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</si>
  <si>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</si>
  <si>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</si>
  <si>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</si>
  <si>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</si>
  <si>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</si>
  <si>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</si>
  <si>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</si>
  <si>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</si>
  <si>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</si>
  <si>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</si>
  <si>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</si>
  <si>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</si>
  <si>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</si>
  <si>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</si>
  <si>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</si>
  <si>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</si>
  <si>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</si>
  <si>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</si>
  <si>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</si>
  <si>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</si>
  <si>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</si>
  <si>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</si>
  <si>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</si>
  <si>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</si>
  <si>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</si>
  <si>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</si>
  <si>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</si>
  <si>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</si>
  <si>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</si>
  <si>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</si>
  <si>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</si>
  <si>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</si>
  <si>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</si>
  <si>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</si>
  <si>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</si>
  <si>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</si>
  <si>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</si>
  <si>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</si>
  <si>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</si>
  <si>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</si>
  <si>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</si>
  <si>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</si>
  <si>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</si>
  <si>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</si>
  <si>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</si>
  <si>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</si>
  <si>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</si>
  <si>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</si>
  <si>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</si>
  <si>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</si>
  <si>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</si>
  <si>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</si>
  <si>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</si>
  <si>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</si>
  <si>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</si>
  <si>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</si>
  <si>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</si>
  <si>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</si>
  <si>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</si>
  <si>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</si>
  <si>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</si>
  <si>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</si>
  <si>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</si>
  <si>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</si>
  <si>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</si>
  <si>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</si>
  <si>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</si>
  <si>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</si>
  <si>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</si>
  <si>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</si>
  <si>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</si>
  <si>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</si>
  <si>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</si>
  <si>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</si>
  <si>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</si>
  <si>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</si>
  <si>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</si>
  <si>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</si>
  <si>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</si>
  <si>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</si>
  <si>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</si>
  <si>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</si>
  <si>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</si>
  <si>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</si>
  <si>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</si>
  <si>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</si>
  <si>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</si>
  <si>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</si>
  <si>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</si>
  <si>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</si>
  <si>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</si>
  <si>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</si>
  <si>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</si>
  <si>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</si>
  <si>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</si>
  <si>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</si>
  <si>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</si>
  <si>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</si>
  <si>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</si>
  <si>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</si>
  <si>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</si>
  <si>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</si>
  <si>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</si>
  <si>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</si>
  <si>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</si>
  <si>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</si>
  <si>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</si>
  <si>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</si>
  <si>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</si>
  <si>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</si>
  <si>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</si>
  <si>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</si>
  <si>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</si>
  <si>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</si>
  <si>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</si>
  <si>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</si>
  <si>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</si>
  <si>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</si>
  <si>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</si>
  <si>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</si>
  <si>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</si>
  <si>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</si>
  <si>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</si>
  <si>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</si>
  <si>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</si>
  <si>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</si>
  <si>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</si>
  <si>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</si>
  <si>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</si>
  <si>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</si>
  <si>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</si>
  <si>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</si>
  <si>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</si>
  <si>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</si>
  <si>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</si>
  <si>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</si>
  <si>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</si>
  <si>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</si>
  <si>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</si>
  <si>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</si>
  <si>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</si>
  <si>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</si>
  <si>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</si>
  <si>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</si>
  <si>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</si>
  <si>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</si>
  <si>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</si>
  <si>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</si>
  <si>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</si>
  <si>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</si>
  <si>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</si>
  <si>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</si>
  <si>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</si>
  <si>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</si>
  <si>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</si>
  <si>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</si>
  <si>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</si>
  <si>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</si>
  <si>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</si>
  <si>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</si>
  <si>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</si>
  <si>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</si>
  <si>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</si>
  <si>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</si>
  <si>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</si>
  <si>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</si>
  <si>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</si>
  <si>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</si>
  <si>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</si>
  <si>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</si>
  <si>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</si>
  <si>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</si>
  <si>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</si>
  <si>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</si>
  <si>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</si>
  <si>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</si>
  <si>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</si>
  <si>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</si>
  <si>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</si>
  <si>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</si>
  <si>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</si>
  <si>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</si>
  <si>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</si>
  <si>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</si>
  <si>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</si>
  <si>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</si>
  <si>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</si>
  <si>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</si>
  <si>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</si>
  <si>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</si>
  <si>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</si>
  <si>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</si>
  <si>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</si>
  <si>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</si>
  <si>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</si>
  <si>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</si>
  <si>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</si>
  <si>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</si>
  <si>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</si>
  <si>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</si>
  <si>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</si>
  <si>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</si>
  <si>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</si>
  <si>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</si>
  <si>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</si>
  <si>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</si>
  <si>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</si>
  <si>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</si>
  <si>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</si>
  <si>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</si>
  <si>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</si>
  <si>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</si>
  <si>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</si>
  <si>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</si>
  <si>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</si>
  <si>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</si>
  <si>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</si>
  <si>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</si>
  <si>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</si>
  <si>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</si>
  <si>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</si>
  <si>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</si>
  <si>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</si>
  <si>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</si>
  <si>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</si>
  <si>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</si>
  <si>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</si>
  <si>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</si>
  <si>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</si>
  <si>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</si>
  <si>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</si>
  <si>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</si>
  <si>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</si>
  <si>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</si>
  <si>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</si>
  <si>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</si>
  <si>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</si>
  <si>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</si>
  <si>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</si>
  <si>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</si>
  <si>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</si>
  <si>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</si>
  <si>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</si>
  <si>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</si>
  <si>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</si>
  <si>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</si>
  <si>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</si>
  <si>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</si>
  <si>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</si>
  <si>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</si>
  <si>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</si>
  <si>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</si>
  <si>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</si>
  <si>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</si>
  <si>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</si>
  <si>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</si>
  <si>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</si>
  <si>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</si>
  <si>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</si>
  <si>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</si>
  <si>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</si>
  <si>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</si>
  <si>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</si>
  <si>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</si>
  <si>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</si>
  <si>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</si>
  <si>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</si>
  <si>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</si>
  <si>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</si>
  <si>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</si>
  <si>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</si>
  <si>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</si>
  <si>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</si>
  <si>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</si>
  <si>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</si>
  <si>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</si>
  <si>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</si>
  <si>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</si>
  <si>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</si>
  <si>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</si>
  <si>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</si>
  <si>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</si>
  <si>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</si>
  <si>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</si>
  <si>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</si>
  <si>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</si>
  <si>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</si>
  <si>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</si>
  <si>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</si>
  <si>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</si>
  <si>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</si>
  <si>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</si>
  <si>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</si>
  <si>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</si>
  <si>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</si>
  <si>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</si>
  <si>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</si>
  <si>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</si>
  <si>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</si>
  <si>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</si>
  <si>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</si>
  <si>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</si>
  <si>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</si>
  <si>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</si>
  <si>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</si>
  <si>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</si>
  <si>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</si>
  <si>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</si>
  <si>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</si>
  <si>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</si>
  <si>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</si>
  <si>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</si>
  <si>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</si>
  <si>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</si>
  <si>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</si>
  <si>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</si>
  <si>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</si>
  <si>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</si>
  <si>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</si>
  <si>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</si>
  <si>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</si>
  <si>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</si>
  <si>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</si>
  <si>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</si>
  <si>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</si>
  <si>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</si>
  <si>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</si>
  <si>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</si>
  <si>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</si>
  <si>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</si>
  <si>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</si>
  <si>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</si>
  <si>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</si>
  <si>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</si>
  <si>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</si>
  <si>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</si>
  <si>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</si>
  <si>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</si>
  <si>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</si>
  <si>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</si>
  <si>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</si>
  <si>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</si>
  <si>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</si>
  <si>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</si>
  <si>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</si>
  <si>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</si>
  <si>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</si>
  <si>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</si>
  <si>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</si>
  <si>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</si>
  <si>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</si>
  <si>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</si>
  <si>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</si>
  <si>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</si>
  <si>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</si>
  <si>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</si>
  <si>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</si>
  <si>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</si>
  <si>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</si>
  <si>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</si>
  <si>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</si>
  <si>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</si>
  <si>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</si>
  <si>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</si>
  <si>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</si>
  <si>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</si>
  <si>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</si>
  <si>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</si>
  <si>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</si>
  <si>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</si>
  <si>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</si>
  <si>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</si>
  <si>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</si>
  <si>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</si>
  <si>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</si>
  <si>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</si>
  <si>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</si>
  <si>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</si>
  <si>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</si>
  <si>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</si>
  <si>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</si>
  <si>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</si>
  <si>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</si>
  <si>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</si>
  <si>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</si>
  <si>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</si>
  <si>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</si>
  <si>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</si>
  <si>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</si>
  <si>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</si>
  <si>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</si>
  <si>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</si>
  <si>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</si>
  <si>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</si>
  <si>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</si>
  <si>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</si>
  <si>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</si>
  <si>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</si>
  <si>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</si>
  <si>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</si>
  <si>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</si>
  <si>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</si>
  <si>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</si>
  <si>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</si>
  <si>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</si>
  <si>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</si>
  <si>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</si>
  <si>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</si>
  <si>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</si>
  <si>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</si>
  <si>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</si>
  <si>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</si>
  <si>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</si>
  <si>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</si>
  <si>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</si>
  <si>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</si>
  <si>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</si>
  <si>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</si>
  <si>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</si>
  <si>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</si>
  <si>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</si>
  <si>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</si>
  <si>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</si>
  <si>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</si>
  <si>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</si>
  <si>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</si>
  <si>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</si>
  <si>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</si>
  <si>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</si>
  <si>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</si>
  <si>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</si>
  <si>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</si>
  <si>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</si>
  <si>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</si>
  <si>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</si>
  <si>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</si>
  <si>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</si>
  <si>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</si>
  <si>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</si>
  <si>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</si>
  <si>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</si>
  <si>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</si>
  <si>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</si>
  <si>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</si>
  <si>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</si>
  <si>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</si>
  <si>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</si>
  <si>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</si>
  <si>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</si>
  <si>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</si>
  <si>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</si>
  <si>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</si>
  <si>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</si>
  <si>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</si>
  <si>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</si>
  <si>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</si>
  <si>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</si>
  <si>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</si>
  <si>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</si>
  <si>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</si>
  <si>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</si>
  <si>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</si>
  <si>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</si>
  <si>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</si>
  <si>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</si>
  <si>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</si>
  <si>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</si>
  <si>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</si>
  <si>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</si>
  <si>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</si>
  <si>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</si>
  <si>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</si>
  <si>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</si>
  <si>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</si>
  <si>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</si>
  <si>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</si>
  <si>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</si>
  <si>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</si>
  <si>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</si>
  <si>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</si>
  <si>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</si>
  <si>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</si>
  <si>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</si>
  <si>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</si>
  <si>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</si>
  <si>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</si>
  <si>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</si>
  <si>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</si>
  <si>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</si>
  <si>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</si>
  <si>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</si>
  <si>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</si>
  <si>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</si>
  <si>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</si>
  <si>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</si>
  <si>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</si>
  <si>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</si>
  <si>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</si>
  <si>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</si>
  <si>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</si>
  <si>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</si>
  <si>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</si>
  <si>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</si>
  <si>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</si>
  <si>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</si>
  <si>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</si>
  <si>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</si>
  <si>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</si>
  <si>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</si>
  <si>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</si>
  <si>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</si>
  <si>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</si>
  <si>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</si>
  <si>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</si>
  <si>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</si>
  <si>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</si>
  <si>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</si>
  <si>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</si>
  <si>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</si>
  <si>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</si>
  <si>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</si>
  <si>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</si>
  <si>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</si>
  <si>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</si>
  <si>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</si>
  <si>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</si>
  <si>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</si>
  <si>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</si>
  <si>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</si>
  <si>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</si>
  <si>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</si>
  <si>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</si>
  <si>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</si>
  <si>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</si>
  <si>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</si>
  <si>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</si>
  <si>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</si>
  <si>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</si>
  <si>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</si>
  <si>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</si>
  <si>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</si>
  <si>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</si>
  <si>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</si>
  <si>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</si>
  <si>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</si>
  <si>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</si>
  <si>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</si>
  <si>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</si>
  <si>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</si>
  <si>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</si>
  <si>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</si>
  <si>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</si>
  <si>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</si>
  <si>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</si>
  <si>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</si>
  <si>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</si>
  <si>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</si>
  <si>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</si>
  <si>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</si>
  <si>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</si>
  <si>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</si>
  <si>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</si>
  <si>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</si>
  <si>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</si>
  <si>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</si>
  <si>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</si>
  <si>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</si>
  <si>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</si>
  <si>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</si>
  <si>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</si>
  <si>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</si>
  <si>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</si>
  <si>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</si>
  <si>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</si>
  <si>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</si>
  <si>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</si>
  <si>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</si>
  <si>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</si>
  <si>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</si>
  <si>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</si>
  <si>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</si>
  <si>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</si>
  <si>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</si>
  <si>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</si>
  <si>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</si>
  <si>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</si>
  <si>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</si>
  <si>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</si>
  <si>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</si>
  <si>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</si>
  <si>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</si>
  <si>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</si>
  <si>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</si>
  <si>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</si>
  <si>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</si>
  <si>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</si>
  <si>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</si>
  <si>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</si>
  <si>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</si>
  <si>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</si>
  <si>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</si>
  <si>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</si>
  <si>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</si>
  <si>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</si>
  <si>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</si>
  <si>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</si>
  <si>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</si>
  <si>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</si>
  <si>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</si>
  <si>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</si>
  <si>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</si>
  <si>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</si>
  <si>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</si>
  <si>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</si>
  <si>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</si>
  <si>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</si>
  <si>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</si>
  <si>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</si>
  <si>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</si>
  <si>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</si>
  <si>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</si>
  <si>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</si>
  <si>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</si>
  <si>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</si>
  <si>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</si>
  <si>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</si>
  <si>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</si>
  <si>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</si>
  <si>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</si>
  <si>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</si>
  <si>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</si>
  <si>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</si>
  <si>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</si>
  <si>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</si>
  <si>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</si>
  <si>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</si>
  <si>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</si>
  <si>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</si>
  <si>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</si>
  <si>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</si>
  <si>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</si>
  <si>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</si>
  <si>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</si>
  <si>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</si>
  <si>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</si>
  <si>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</si>
  <si>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</si>
  <si>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</si>
  <si>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</si>
  <si>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</si>
  <si>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</si>
  <si>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</si>
  <si>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</si>
  <si>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</si>
  <si>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</si>
  <si>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</si>
  <si>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</si>
  <si>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</si>
  <si>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</si>
  <si>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</si>
  <si>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</si>
  <si>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</si>
  <si>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</si>
  <si>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</si>
  <si>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</si>
  <si>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</si>
  <si>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</si>
  <si>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</si>
  <si>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</si>
  <si>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</si>
  <si>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</si>
  <si>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</si>
  <si>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</si>
  <si>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</si>
  <si>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</si>
  <si>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</si>
  <si>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</si>
  <si>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</si>
  <si>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</si>
  <si>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</si>
  <si>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</si>
  <si>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</si>
  <si>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</si>
  <si>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</si>
  <si>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</si>
  <si>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</si>
  <si>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</si>
  <si>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</si>
  <si>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</si>
  <si>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</si>
  <si>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</si>
  <si>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</si>
  <si>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</si>
  <si>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</si>
  <si>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</si>
  <si>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</si>
  <si>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</si>
  <si>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</si>
  <si>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</si>
  <si>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</si>
  <si>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</si>
  <si>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</si>
  <si>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</si>
  <si>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</si>
  <si>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</si>
  <si>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</si>
  <si>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</si>
  <si>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</si>
  <si>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</si>
  <si>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</si>
  <si>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</si>
  <si>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</si>
  <si>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</si>
  <si>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</si>
  <si>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</si>
  <si>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</si>
  <si>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</si>
  <si>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</si>
  <si>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</si>
  <si>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</si>
  <si>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</si>
  <si>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</si>
  <si>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</si>
  <si>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</si>
  <si>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</si>
  <si>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</si>
  <si>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</si>
  <si>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</si>
  <si>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</si>
  <si>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</si>
  <si>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</si>
  <si>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</si>
  <si>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</si>
  <si>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</si>
  <si>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</si>
  <si>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</si>
  <si>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</si>
  <si>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</si>
  <si>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</si>
  <si>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</si>
  <si>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</si>
  <si>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</si>
  <si>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</si>
  <si>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</si>
  <si>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</si>
  <si>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</si>
  <si>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</si>
  <si>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</si>
  <si>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</si>
  <si>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</si>
  <si>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</si>
  <si>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</si>
  <si>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</si>
  <si>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</si>
  <si>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</si>
  <si>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</si>
  <si>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</si>
  <si>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</si>
  <si>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</si>
  <si>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</si>
  <si>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</si>
  <si>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</si>
  <si>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</si>
  <si>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</si>
  <si>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</si>
  <si>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</si>
  <si>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</si>
  <si>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</si>
  <si>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</si>
  <si>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</si>
  <si>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</si>
  <si>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</si>
  <si>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</si>
  <si>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</si>
  <si>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</si>
  <si>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</si>
  <si>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</si>
  <si>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</si>
  <si>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</si>
  <si>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</si>
  <si>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</si>
  <si>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</si>
  <si>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</si>
  <si>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</si>
  <si>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</si>
  <si>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</si>
  <si>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</si>
  <si>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</si>
  <si>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</si>
  <si>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</si>
  <si>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</si>
  <si>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</si>
  <si>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</si>
  <si>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</si>
  <si>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</si>
  <si>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</si>
  <si>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</si>
  <si>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</si>
  <si>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</si>
  <si>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</si>
  <si>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</si>
  <si>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</si>
  <si>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</si>
  <si>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</si>
  <si>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</si>
  <si>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</si>
  <si>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</si>
  <si>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</si>
  <si>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</si>
  <si>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</si>
  <si>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</si>
  <si>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</si>
  <si>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</si>
  <si>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</si>
  <si>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</si>
  <si>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</si>
  <si>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</si>
  <si>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</si>
  <si>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</si>
  <si>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</si>
  <si>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</si>
  <si>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</si>
  <si>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</si>
  <si>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</si>
  <si>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</si>
  <si>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</si>
  <si>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</si>
  <si>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</si>
  <si>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</si>
  <si>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</si>
  <si>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</si>
  <si>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</si>
  <si>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</si>
  <si>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</si>
  <si>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</si>
  <si>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</si>
  <si>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</si>
  <si>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</si>
  <si>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</si>
  <si>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</si>
  <si>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</si>
  <si>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</si>
  <si>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</si>
  <si>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</si>
  <si>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</si>
  <si>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</si>
  <si>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</si>
  <si>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</si>
  <si>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</si>
  <si>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</si>
  <si>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</si>
  <si>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</si>
  <si>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</si>
  <si>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</si>
  <si>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</si>
  <si>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</si>
  <si>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</si>
  <si>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</si>
  <si>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</si>
  <si>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</si>
  <si>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</si>
  <si>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</si>
  <si>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</si>
  <si>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</si>
  <si>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</si>
  <si>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</si>
  <si>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</si>
  <si>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</si>
  <si>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</si>
  <si>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</si>
  <si>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</si>
  <si>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</si>
  <si>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</si>
  <si>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</si>
  <si>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</si>
  <si>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</si>
  <si>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</si>
  <si>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</si>
  <si>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</si>
  <si>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</si>
  <si>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</si>
  <si>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</si>
  <si>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</si>
  <si>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</si>
  <si>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</si>
  <si>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</si>
  <si>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</si>
  <si>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</si>
  <si>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</si>
  <si>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</si>
  <si>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</si>
  <si>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</si>
  <si>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</si>
  <si>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</si>
  <si>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</si>
  <si>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</si>
  <si>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</si>
  <si>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</si>
  <si>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</si>
  <si>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</si>
  <si>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</si>
  <si>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</si>
  <si>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</si>
  <si>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</si>
  <si>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</si>
  <si>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</si>
  <si>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</si>
  <si>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</si>
  <si>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</si>
  <si>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</si>
  <si>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</si>
  <si>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</si>
  <si>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</si>
  <si>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</si>
  <si>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</si>
  <si>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</si>
  <si>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</si>
  <si>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</si>
  <si>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</si>
  <si>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</si>
  <si>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</si>
  <si>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</si>
  <si>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</si>
  <si>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</si>
  <si>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</si>
  <si>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</si>
  <si>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</si>
  <si>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</si>
  <si>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</si>
  <si>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</si>
  <si>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</si>
  <si>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</si>
  <si>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</si>
  <si>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</si>
  <si>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</si>
  <si>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</si>
  <si>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</si>
  <si>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</si>
  <si>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</si>
  <si>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</si>
  <si>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</si>
  <si>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</si>
  <si>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</si>
  <si>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</si>
  <si>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</si>
  <si>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</si>
  <si>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</si>
  <si>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</si>
  <si>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</si>
  <si>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</si>
  <si>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</si>
  <si>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</si>
  <si>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</si>
  <si>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</si>
  <si>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</si>
  <si>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</si>
  <si>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</si>
  <si>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</si>
  <si>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</si>
  <si>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</si>
  <si>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</si>
  <si>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</si>
  <si>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</si>
  <si>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</si>
  <si>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</si>
  <si>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</si>
  <si>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</si>
  <si>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</si>
  <si>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</si>
  <si>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</si>
  <si>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</si>
  <si>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</si>
  <si>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</si>
  <si>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</si>
  <si>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</si>
  <si>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</si>
  <si>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</si>
  <si>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</si>
  <si>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</si>
  <si>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</si>
  <si>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</si>
  <si>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</si>
  <si>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</si>
  <si>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</si>
  <si>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</si>
  <si>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</si>
  <si>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</si>
  <si>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</si>
  <si>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</si>
  <si>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</si>
  <si>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</si>
  <si>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</si>
  <si>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</si>
  <si>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</si>
  <si>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</si>
  <si>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</si>
  <si>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</si>
  <si>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</si>
  <si>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</si>
  <si>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</si>
  <si>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</si>
  <si>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</si>
  <si>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</si>
  <si>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</si>
  <si>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</si>
  <si>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</si>
  <si>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</si>
  <si>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</si>
  <si>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</si>
  <si>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</si>
  <si>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</si>
  <si>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</si>
  <si>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</si>
  <si>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</si>
  <si>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</si>
  <si>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</si>
  <si>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</si>
  <si>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</si>
  <si>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</si>
  <si>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</si>
  <si>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</si>
  <si>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</si>
  <si>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</si>
  <si>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</si>
  <si>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</si>
  <si>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</si>
  <si>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</si>
  <si>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</si>
  <si>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</si>
  <si>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</si>
  <si>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</si>
  <si>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</si>
  <si>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</si>
  <si>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</si>
  <si>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</si>
  <si>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</si>
  <si>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</si>
  <si>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</si>
  <si>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</si>
  <si>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</si>
  <si>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</si>
  <si>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</si>
  <si>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</si>
  <si>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</si>
  <si>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</si>
  <si>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</si>
  <si>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</si>
  <si>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</si>
  <si>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</si>
  <si>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</si>
  <si>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</si>
  <si>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</si>
  <si>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</si>
  <si>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</si>
  <si>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</si>
  <si>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</si>
  <si>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</si>
  <si>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</si>
  <si>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</si>
  <si>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</si>
  <si>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</si>
  <si>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</si>
  <si>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</si>
  <si>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</si>
  <si>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</si>
  <si>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</si>
  <si>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</si>
  <si>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</si>
  <si>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</si>
  <si>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</si>
  <si>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</si>
  <si>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</si>
  <si>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</si>
  <si>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</si>
  <si>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</si>
  <si>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</si>
  <si>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</si>
  <si>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</si>
  <si>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</si>
  <si>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</si>
  <si>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</si>
  <si>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</si>
  <si>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</si>
  <si>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</si>
  <si>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</si>
  <si>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</si>
  <si>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</si>
  <si>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</si>
  <si>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</si>
  <si>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</si>
  <si>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</si>
  <si>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</si>
  <si>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</si>
  <si>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</si>
  <si>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</si>
  <si>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</si>
  <si>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</si>
  <si>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</si>
  <si>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</si>
  <si>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</si>
  <si>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</si>
  <si>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</si>
  <si>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</si>
  <si>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</si>
  <si>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</si>
  <si>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</si>
  <si>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</si>
  <si>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</si>
  <si>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</si>
  <si>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</si>
  <si>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</si>
  <si>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</si>
  <si>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</si>
  <si>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</si>
  <si>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</si>
  <si>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</si>
  <si>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</si>
  <si>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</si>
  <si>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</si>
  <si>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</si>
  <si>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</si>
  <si>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</si>
  <si>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</si>
  <si>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</si>
  <si>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</si>
  <si>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</si>
  <si>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</si>
  <si>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</si>
  <si>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</si>
  <si>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</si>
  <si>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</si>
  <si>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</si>
  <si>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</si>
  <si>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</si>
  <si>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</si>
  <si>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</si>
  <si>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</si>
  <si>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</si>
  <si>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</si>
  <si>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</si>
  <si>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</si>
  <si>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</si>
  <si>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</si>
  <si>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</si>
  <si>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</si>
  <si>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</si>
  <si>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</si>
  <si>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</si>
  <si>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</si>
  <si>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</si>
  <si>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</si>
  <si>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</si>
  <si>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</si>
  <si>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</si>
  <si>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</si>
  <si>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</si>
  <si>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</si>
  <si>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</si>
  <si>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</si>
  <si>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</si>
  <si>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</si>
  <si>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</si>
  <si>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</si>
  <si>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</si>
  <si>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</si>
  <si>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</si>
  <si>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</si>
  <si>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</si>
  <si>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</si>
  <si>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</si>
  <si>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</si>
  <si>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</si>
  <si>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</si>
  <si>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</si>
  <si>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</si>
  <si>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</si>
  <si>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</si>
  <si>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</si>
  <si>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</si>
  <si>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</si>
  <si>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</si>
  <si>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</si>
  <si>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</si>
  <si>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</si>
  <si>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</si>
  <si>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</si>
  <si>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</si>
  <si>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</si>
  <si>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</si>
  <si>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</si>
  <si>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</si>
  <si>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</si>
  <si>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</si>
  <si>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</si>
  <si>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</si>
  <si>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</si>
  <si>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</si>
  <si>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</si>
  <si>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</si>
  <si>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</si>
  <si>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</si>
  <si>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</si>
  <si>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</si>
  <si>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</si>
  <si>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</si>
  <si>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</si>
  <si>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</si>
  <si>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</si>
  <si>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</si>
  <si>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</si>
  <si>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</si>
  <si>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</si>
  <si>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</si>
  <si>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</si>
  <si>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</si>
  <si>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</si>
  <si>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</si>
  <si>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</si>
  <si>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</si>
  <si>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</si>
  <si>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</si>
  <si>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</si>
  <si>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</si>
  <si>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</si>
  <si>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</si>
  <si>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</si>
  <si>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</si>
  <si>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</si>
  <si>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</si>
  <si>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</si>
  <si>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</si>
  <si>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</si>
  <si>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</si>
  <si>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</si>
  <si>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</si>
  <si>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</si>
  <si>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</si>
  <si>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</si>
  <si>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</si>
  <si>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</si>
  <si>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</si>
  <si>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</si>
  <si>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</si>
  <si>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</si>
  <si>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</si>
  <si>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</si>
  <si>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</si>
  <si>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</si>
  <si>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</si>
  <si>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</si>
  <si>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</si>
  <si>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</si>
  <si>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</si>
  <si>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</si>
  <si>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</si>
  <si>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</si>
  <si>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</si>
  <si>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</si>
  <si>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</si>
  <si>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</si>
  <si>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</si>
  <si>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</si>
  <si>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</si>
  <si>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</si>
  <si>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</si>
  <si>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</si>
  <si>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</si>
  <si>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</si>
  <si>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</si>
  <si>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</si>
  <si>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</si>
  <si>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</si>
  <si>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</si>
  <si>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</si>
  <si>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</si>
  <si>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</si>
  <si>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</si>
  <si>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</si>
  <si>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</si>
  <si>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</si>
  <si>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</si>
  <si>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</si>
  <si>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</si>
  <si>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</si>
  <si>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</si>
  <si>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</si>
  <si>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</si>
  <si>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</si>
  <si>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</si>
  <si>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</si>
  <si>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</si>
  <si>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</si>
  <si>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</si>
  <si>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</si>
  <si>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</si>
  <si>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</si>
  <si>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</si>
  <si>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</si>
  <si>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</si>
  <si>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</si>
  <si>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</si>
  <si>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</si>
  <si>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</si>
  <si>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</si>
  <si>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</si>
  <si>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</si>
  <si>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</si>
  <si>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</si>
  <si>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</si>
  <si>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</si>
  <si>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</si>
  <si>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</si>
  <si>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</si>
  <si>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</si>
  <si>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</si>
  <si>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</si>
  <si>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</si>
  <si>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</si>
  <si>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</si>
  <si>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</si>
  <si>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</si>
  <si>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</si>
  <si>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</si>
  <si>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</si>
  <si>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</si>
  <si>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</si>
  <si>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</si>
  <si>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</si>
  <si>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</si>
  <si>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</si>
  <si>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</si>
  <si>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</si>
  <si>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</si>
  <si>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</si>
  <si>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</si>
  <si>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</si>
  <si>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</si>
  <si>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</si>
  <si>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</si>
  <si>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</si>
  <si>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</si>
  <si>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</si>
  <si>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</si>
  <si>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</si>
  <si>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</si>
  <si>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</si>
  <si>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</si>
  <si>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</si>
  <si>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</si>
  <si>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</si>
  <si>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</si>
  <si>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</si>
  <si>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</si>
  <si>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</si>
  <si>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</si>
  <si>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</si>
  <si>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</si>
  <si>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</si>
  <si>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</si>
  <si>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</si>
  <si>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</si>
  <si>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</si>
  <si>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</si>
  <si>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</si>
  <si>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</si>
  <si>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</si>
  <si>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</si>
  <si>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</si>
  <si>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</si>
  <si>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</si>
  <si>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</si>
  <si>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</si>
  <si>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</si>
  <si>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</si>
  <si>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</si>
  <si>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</si>
  <si>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</si>
  <si>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</si>
  <si>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</si>
  <si>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</si>
  <si>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</si>
  <si>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</si>
  <si>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</si>
  <si>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</si>
  <si>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</si>
  <si>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</si>
  <si>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</si>
  <si>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</si>
  <si>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</si>
  <si>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</si>
  <si>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</si>
  <si>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</si>
  <si>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</si>
  <si>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</si>
  <si>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</si>
  <si>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</si>
  <si>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</si>
  <si>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</si>
  <si>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</si>
  <si>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</si>
  <si>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</si>
  <si>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</si>
  <si>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</si>
  <si>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</si>
  <si>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</si>
  <si>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</si>
  <si>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</si>
  <si>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</si>
  <si>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</si>
  <si>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</si>
  <si>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</si>
  <si>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</si>
  <si>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</si>
  <si>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</si>
  <si>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</si>
  <si>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</si>
  <si>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</si>
  <si>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</si>
  <si>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</si>
  <si>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</si>
  <si>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</si>
  <si>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</si>
  <si>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</si>
  <si>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</si>
  <si>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</si>
  <si>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</si>
  <si>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</si>
  <si>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</si>
  <si>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</si>
  <si>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</si>
  <si>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</si>
  <si>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</si>
  <si>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</si>
  <si>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</si>
  <si>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</si>
  <si>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</si>
  <si>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</si>
  <si>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</si>
  <si>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</si>
  <si>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</si>
  <si>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</si>
  <si>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</si>
  <si>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</si>
  <si>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</si>
  <si>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</si>
  <si>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</si>
  <si>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</si>
  <si>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</si>
  <si>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</si>
  <si>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</si>
  <si>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</si>
  <si>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</si>
  <si>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</si>
  <si>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</si>
  <si>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</si>
  <si>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</si>
  <si>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</si>
  <si>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</si>
  <si>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</si>
  <si>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</si>
  <si>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</si>
  <si>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</si>
  <si>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</si>
  <si>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</si>
  <si>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</si>
  <si>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</si>
  <si>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</si>
  <si>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</si>
  <si>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</si>
  <si>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</si>
  <si>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</si>
  <si>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</si>
  <si>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</si>
  <si>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</si>
  <si>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</si>
  <si>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</si>
  <si>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</si>
  <si>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</si>
  <si>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</si>
  <si>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</si>
  <si>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</si>
  <si>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</si>
  <si>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</si>
  <si>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</si>
  <si>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</si>
  <si>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</si>
  <si>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</si>
  <si>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</si>
  <si>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</si>
  <si>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</si>
  <si>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</si>
  <si>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</si>
  <si>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</si>
  <si>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</si>
  <si>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</si>
  <si>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</si>
  <si>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</si>
  <si>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</si>
  <si>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</si>
  <si>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</si>
  <si>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</si>
  <si>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</si>
  <si>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</si>
  <si>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</si>
  <si>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</si>
  <si>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</si>
  <si>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</si>
  <si>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</si>
  <si>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</si>
  <si>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</si>
  <si>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</si>
  <si>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</si>
  <si>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</si>
  <si>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</si>
  <si>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</si>
  <si>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</si>
  <si>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</si>
  <si>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</si>
  <si>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</si>
  <si>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</si>
  <si>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</si>
  <si>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</si>
  <si>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</si>
  <si>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</si>
  <si>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</si>
  <si>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</si>
  <si>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</si>
  <si>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</si>
  <si>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</si>
  <si>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</si>
  <si>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</si>
  <si>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</si>
  <si>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</si>
  <si>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</si>
  <si>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</si>
  <si>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</si>
  <si>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</si>
  <si>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</si>
  <si>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</si>
  <si>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</si>
  <si>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</si>
  <si>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</si>
  <si>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</si>
  <si>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</si>
  <si>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</si>
  <si>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</si>
  <si>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</si>
  <si>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</si>
  <si>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</si>
  <si>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</si>
  <si>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</si>
  <si>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</si>
  <si>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</si>
  <si>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</si>
  <si>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</si>
  <si>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</si>
  <si>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</si>
  <si>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</si>
  <si>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</si>
  <si>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</si>
  <si>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</si>
  <si>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</si>
  <si>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</si>
  <si>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</si>
  <si>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</si>
  <si>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</si>
  <si>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</si>
  <si>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</si>
  <si>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</si>
  <si>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</si>
  <si>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</si>
  <si>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</si>
  <si>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</si>
  <si>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</si>
  <si>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</si>
  <si>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</si>
  <si>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</si>
  <si>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</si>
  <si>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</si>
  <si>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</si>
  <si>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</si>
  <si>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</si>
  <si>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</si>
  <si>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</si>
  <si>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</si>
  <si>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</si>
  <si>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</si>
  <si>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</si>
  <si>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</si>
  <si>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</si>
  <si>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</si>
  <si>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</si>
  <si>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</si>
  <si>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</si>
  <si>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</si>
  <si>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</si>
  <si>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</si>
  <si>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</si>
  <si>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</si>
  <si>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</si>
  <si>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</si>
  <si>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</si>
  <si>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</si>
  <si>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</si>
  <si>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</si>
  <si>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</si>
  <si>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</si>
  <si>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</si>
  <si>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</si>
  <si>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</si>
  <si>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</si>
  <si>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</si>
  <si>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</si>
  <si>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</si>
  <si>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</si>
  <si>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</si>
  <si>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</si>
  <si>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</si>
  <si>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</si>
  <si>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</si>
  <si>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</si>
  <si>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</si>
  <si>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</si>
  <si>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</si>
  <si>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</si>
  <si>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</si>
  <si>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</si>
  <si>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</si>
  <si>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</si>
  <si>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</si>
  <si>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</si>
  <si>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</si>
  <si>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</si>
  <si>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</si>
  <si>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</si>
  <si>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</si>
  <si>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</si>
  <si>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</si>
  <si>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</si>
  <si>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</si>
  <si>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</si>
  <si>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</si>
  <si>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</si>
  <si>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</si>
  <si>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</si>
  <si>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</si>
  <si>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</si>
  <si>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</si>
  <si>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</si>
  <si>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</si>
  <si>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</si>
  <si>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</si>
  <si>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</si>
  <si>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</si>
  <si>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</si>
  <si>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</si>
  <si>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</si>
  <si>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</si>
  <si>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</si>
  <si>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</si>
  <si>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</si>
  <si>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</si>
  <si>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</si>
  <si>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</si>
  <si>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</si>
  <si>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</si>
  <si>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</si>
  <si>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</si>
  <si>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</si>
  <si>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</si>
  <si>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</si>
  <si>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</si>
  <si>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</si>
  <si>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</si>
  <si>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</si>
  <si>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</si>
  <si>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</si>
  <si>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</si>
  <si>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</si>
  <si>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</si>
  <si>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</si>
  <si>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</si>
  <si>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</si>
  <si>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</si>
  <si>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</si>
  <si>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</si>
  <si>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</si>
  <si>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</si>
  <si>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</si>
  <si>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</si>
  <si>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</si>
  <si>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</si>
  <si>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</si>
  <si>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</si>
  <si>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</si>
  <si>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</si>
  <si>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</si>
  <si>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</si>
  <si>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</si>
  <si>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</si>
  <si>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</si>
  <si>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</si>
  <si>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</si>
  <si>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</si>
  <si>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</si>
  <si>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</si>
  <si>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</si>
  <si>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</si>
  <si>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</si>
  <si>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</si>
  <si>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</si>
  <si>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</si>
  <si>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</si>
  <si>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</si>
  <si>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</si>
  <si>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</si>
  <si>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</si>
  <si>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</si>
  <si>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</si>
  <si>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</si>
  <si>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</si>
  <si>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</si>
  <si>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</si>
  <si>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</si>
  <si>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</si>
  <si>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</si>
  <si>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</si>
  <si>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</si>
  <si>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</si>
  <si>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</si>
  <si>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</si>
  <si>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</si>
  <si>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</si>
  <si>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</si>
  <si>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</si>
  <si>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</si>
  <si>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</si>
  <si>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</si>
  <si>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</si>
  <si>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</si>
  <si>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</si>
  <si>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</si>
  <si>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</si>
  <si>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</si>
  <si>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</si>
  <si>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</si>
  <si>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</si>
  <si>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</si>
  <si>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</si>
  <si>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</si>
  <si>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</si>
  <si>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</si>
  <si>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</si>
  <si>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</si>
  <si>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</si>
  <si>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</si>
  <si>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</si>
  <si>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</si>
  <si>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</si>
  <si>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</si>
  <si>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</si>
  <si>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</si>
  <si>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</si>
  <si>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</si>
  <si>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</si>
  <si>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</si>
  <si>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</si>
  <si>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</si>
  <si>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</si>
  <si>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</si>
  <si>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</si>
  <si>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</si>
  <si>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</si>
  <si>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</si>
  <si>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</si>
  <si>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</si>
  <si>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</si>
  <si>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</si>
  <si>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</si>
  <si>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</si>
  <si>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</si>
  <si>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</si>
  <si>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</si>
  <si>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</si>
  <si>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</si>
  <si>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</si>
  <si>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</si>
  <si>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</si>
  <si>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</si>
  <si>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</si>
  <si>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</si>
  <si>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</si>
  <si>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</si>
  <si>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</si>
  <si>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</si>
  <si>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</si>
  <si>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</si>
  <si>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</si>
  <si>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</si>
  <si>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</si>
  <si>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</si>
  <si>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</si>
  <si>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</si>
  <si>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</si>
  <si>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</si>
  <si>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</si>
  <si>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</si>
  <si>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</si>
  <si>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</si>
  <si>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</si>
  <si>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</si>
  <si>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</si>
  <si>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</si>
  <si>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</si>
  <si>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</si>
  <si>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</si>
  <si>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</si>
  <si>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</si>
  <si>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</si>
  <si>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</si>
  <si>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</si>
  <si>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</si>
  <si>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</si>
  <si>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</si>
  <si>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</si>
  <si>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</si>
  <si>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</si>
  <si>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</si>
  <si>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</si>
  <si>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</si>
  <si>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</si>
  <si>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</si>
  <si>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</si>
  <si>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</si>
  <si>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</si>
  <si>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</si>
  <si>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</si>
  <si>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</si>
  <si>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</si>
  <si>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</si>
  <si>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</si>
  <si>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</si>
  <si>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</si>
  <si>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</si>
  <si>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</si>
  <si>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</si>
  <si>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</si>
  <si>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</si>
  <si>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</si>
  <si>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</si>
  <si>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</si>
  <si>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</si>
  <si>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</si>
  <si>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</si>
  <si>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</si>
  <si>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</si>
  <si>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</si>
  <si>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</si>
  <si>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</si>
  <si>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</si>
  <si>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</si>
  <si>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</si>
  <si>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</si>
  <si>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</si>
  <si>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</si>
  <si>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</si>
  <si>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</si>
  <si>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</si>
  <si>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</si>
  <si>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</si>
  <si>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</si>
  <si>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</si>
  <si>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</si>
  <si>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</si>
  <si>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</si>
  <si>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</si>
  <si>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</si>
  <si>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</si>
  <si>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</si>
  <si>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</si>
  <si>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</si>
  <si>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</si>
  <si>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</si>
  <si>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</si>
  <si>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</si>
  <si>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</si>
  <si>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</si>
  <si>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</si>
  <si>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</si>
  <si>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</si>
  <si>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</si>
  <si>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</si>
  <si>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</si>
  <si>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</si>
  <si>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</si>
  <si>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</si>
  <si>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</si>
  <si>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</si>
  <si>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</si>
  <si>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</si>
  <si>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</si>
  <si>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</si>
  <si>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</si>
  <si>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</si>
  <si>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</si>
  <si>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</si>
  <si>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</si>
  <si>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</si>
  <si>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</si>
  <si>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</si>
  <si>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</si>
  <si>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</si>
  <si>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</si>
  <si>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</si>
  <si>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</si>
  <si>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</si>
  <si>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</si>
  <si>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</si>
  <si>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</si>
  <si>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</si>
  <si>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</si>
  <si>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</si>
  <si>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</si>
  <si>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</si>
  <si>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</si>
  <si>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</si>
  <si>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</si>
  <si>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</si>
  <si>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</si>
  <si>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</si>
  <si>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</si>
  <si>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</si>
  <si>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</si>
  <si>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</si>
  <si>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</si>
  <si>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</si>
  <si>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</si>
  <si>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</si>
  <si>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</si>
  <si>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</si>
  <si>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</si>
  <si>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</si>
  <si>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</si>
  <si>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</si>
  <si>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</si>
  <si>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</si>
  <si>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</si>
  <si>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</si>
  <si>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</si>
  <si>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</si>
  <si>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</si>
  <si>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</si>
  <si>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</si>
  <si>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</si>
  <si>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</si>
  <si>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</si>
  <si>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</si>
  <si>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</si>
  <si>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</si>
  <si>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</si>
  <si>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</si>
  <si>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</si>
  <si>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</si>
  <si>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</si>
  <si>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</si>
  <si>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</si>
  <si>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</si>
  <si>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</si>
  <si>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</si>
  <si>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</si>
  <si>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</si>
  <si>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</si>
  <si>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</si>
  <si>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</si>
  <si>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</si>
  <si>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</si>
  <si>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</si>
  <si>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</si>
  <si>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</si>
  <si>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</si>
  <si>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</si>
  <si>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</si>
  <si>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</si>
  <si>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</si>
  <si>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</si>
  <si>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</si>
  <si>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</si>
  <si>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</si>
  <si>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</si>
  <si>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</si>
  <si>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</si>
  <si>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</si>
  <si>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</si>
  <si>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</si>
  <si>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</si>
  <si>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</si>
  <si>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</si>
  <si>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</si>
  <si>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</si>
  <si>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</si>
  <si>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</si>
  <si>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</si>
  <si>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</si>
  <si>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</si>
  <si>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</si>
  <si>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</si>
  <si>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</si>
  <si>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</si>
  <si>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</si>
  <si>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</si>
  <si>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</si>
  <si>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</si>
  <si>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</si>
  <si>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</si>
  <si>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</si>
  <si>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</si>
  <si>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</si>
  <si>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</si>
  <si>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</si>
  <si>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</si>
  <si>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</si>
  <si>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</si>
  <si>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</si>
  <si>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</si>
  <si>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</si>
  <si>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</si>
  <si>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</si>
  <si>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</si>
  <si>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</si>
  <si>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</si>
  <si>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</si>
  <si>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</si>
  <si>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</si>
  <si>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</si>
  <si>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</si>
  <si>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</si>
  <si>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</si>
  <si>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</si>
  <si>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</si>
  <si>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</si>
  <si>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</si>
  <si>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</si>
  <si>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</si>
  <si>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</si>
  <si>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</si>
  <si>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</si>
  <si>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</si>
  <si>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</si>
  <si>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</si>
  <si>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</si>
  <si>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</si>
  <si>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</si>
  <si>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</si>
  <si>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</si>
  <si>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</si>
  <si>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</si>
  <si>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</si>
  <si>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</si>
  <si>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</si>
  <si>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</si>
  <si>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</si>
  <si>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</si>
  <si>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</si>
  <si>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</si>
  <si>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</si>
  <si>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</si>
  <si>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</si>
  <si>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</si>
  <si>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</si>
  <si>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</si>
  <si>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</si>
  <si>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</si>
  <si>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</si>
  <si>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</si>
  <si>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</si>
  <si>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</si>
  <si>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</si>
  <si>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</si>
  <si>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</si>
  <si>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</si>
  <si>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</si>
  <si>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</si>
  <si>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</si>
  <si>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</si>
  <si>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</si>
  <si>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</si>
  <si>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</si>
  <si>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</si>
  <si>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</si>
  <si>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</si>
  <si>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</si>
  <si>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</si>
  <si>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</si>
  <si>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</si>
  <si>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</si>
  <si>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</si>
  <si>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</si>
  <si>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</si>
  <si>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</si>
  <si>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</si>
  <si>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</si>
  <si>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</si>
  <si>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</si>
  <si>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</si>
  <si>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</si>
  <si>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</si>
  <si>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</si>
  <si>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</si>
  <si>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</si>
  <si>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</si>
  <si>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</si>
  <si>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</si>
  <si>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</si>
  <si>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</si>
  <si>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</si>
  <si>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</si>
  <si>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</si>
  <si>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</si>
  <si>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</si>
  <si>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</si>
  <si>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</si>
  <si>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</si>
  <si>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</si>
  <si>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</si>
  <si>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</si>
  <si>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</si>
  <si>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</si>
  <si>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</si>
  <si>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</si>
  <si>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</si>
  <si>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</si>
  <si>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</si>
  <si>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</si>
  <si>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</si>
  <si>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</si>
  <si>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</si>
  <si>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</si>
  <si>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</si>
  <si>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</si>
  <si>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</si>
  <si>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</si>
  <si>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</si>
  <si>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</si>
  <si>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</si>
  <si>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</si>
  <si>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</si>
  <si>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</si>
  <si>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</si>
  <si>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</si>
  <si>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</si>
  <si>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</si>
  <si>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</si>
  <si>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</si>
  <si>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</si>
  <si>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</si>
  <si>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</si>
  <si>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</si>
  <si>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</si>
  <si>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</si>
  <si>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</si>
  <si>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</si>
  <si>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</si>
  <si>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</si>
  <si>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</si>
  <si>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</si>
  <si>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</si>
  <si>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</si>
  <si>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</si>
  <si>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</si>
  <si>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</si>
  <si>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</si>
  <si>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</si>
  <si>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</si>
  <si>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</si>
  <si>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</si>
  <si>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</si>
  <si>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</si>
  <si>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</si>
  <si>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</si>
  <si>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</si>
  <si>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</si>
  <si>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</si>
  <si>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</si>
  <si>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</si>
  <si>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</si>
  <si>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</si>
  <si>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</si>
  <si>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</si>
  <si>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</si>
  <si>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</si>
  <si>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</si>
  <si>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</si>
  <si>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</si>
  <si>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</si>
  <si>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</si>
  <si>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</si>
  <si>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</si>
  <si>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</si>
  <si>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</si>
  <si>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</si>
  <si>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</si>
  <si>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</si>
  <si>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</si>
  <si>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</si>
  <si>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</si>
  <si>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</si>
  <si>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</si>
  <si>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</si>
  <si>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</si>
  <si>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</si>
  <si>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</si>
  <si>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</si>
  <si>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</si>
  <si>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</si>
  <si>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</si>
  <si>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</si>
  <si>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</si>
  <si>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</si>
  <si>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</si>
  <si>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</si>
  <si>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</si>
  <si>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</si>
  <si>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</si>
  <si>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</si>
  <si>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</si>
  <si>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</si>
  <si>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</si>
  <si>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</si>
  <si>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</si>
  <si>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</si>
  <si>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</si>
  <si>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</si>
  <si>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</si>
  <si>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</si>
  <si>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</si>
  <si>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</si>
  <si>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</si>
  <si>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</si>
  <si>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</si>
  <si>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</si>
  <si>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</si>
  <si>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</si>
  <si>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</si>
  <si>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</si>
  <si>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</si>
  <si>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</si>
  <si>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</si>
  <si>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</si>
  <si>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</si>
  <si>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</si>
  <si>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</si>
  <si>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</si>
  <si>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</si>
  <si>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</si>
  <si>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</si>
  <si>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</si>
  <si>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</si>
  <si>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</si>
  <si>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</si>
  <si>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</si>
  <si>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</si>
  <si>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</si>
  <si>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</si>
  <si>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</si>
  <si>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</si>
  <si>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</si>
  <si>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</si>
  <si>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</si>
  <si>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</si>
  <si>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</si>
  <si>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</si>
  <si>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</si>
  <si>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</si>
  <si>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</si>
  <si>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</si>
  <si>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</si>
  <si>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</si>
  <si>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</si>
  <si>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</si>
  <si>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</si>
  <si>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</si>
  <si>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</si>
  <si>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</si>
  <si>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</si>
  <si>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</si>
  <si>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</si>
  <si>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</si>
  <si>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</si>
  <si>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</si>
  <si>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</si>
  <si>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</si>
  <si>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</si>
  <si>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</si>
  <si>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</si>
  <si>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</si>
  <si>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</si>
  <si>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</si>
  <si>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</si>
  <si>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</si>
  <si>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</si>
  <si>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</si>
  <si>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</si>
  <si>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</si>
  <si>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</si>
  <si>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</si>
  <si>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</si>
  <si>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</si>
  <si>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</si>
  <si>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</si>
  <si>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</si>
  <si>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</si>
  <si>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</si>
  <si>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</si>
  <si>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</si>
  <si>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</si>
  <si>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</si>
  <si>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</si>
  <si>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</si>
  <si>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</si>
  <si>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</si>
  <si>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</si>
  <si>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</si>
  <si>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</si>
  <si>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</si>
  <si>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</si>
  <si>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</si>
  <si>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</si>
  <si>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</si>
  <si>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</si>
  <si>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</si>
  <si>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</si>
  <si>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</si>
  <si>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</si>
  <si>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</si>
  <si>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</si>
  <si>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</si>
  <si>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</si>
  <si>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</si>
  <si>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</si>
  <si>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</si>
  <si>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</si>
  <si>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</si>
  <si>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</si>
  <si>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</si>
  <si>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</si>
  <si>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</si>
  <si>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</si>
  <si>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</si>
  <si>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</si>
  <si>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</si>
  <si>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</si>
  <si>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</si>
  <si>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</si>
  <si>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</si>
  <si>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</si>
  <si>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</si>
  <si>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</si>
  <si>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</si>
  <si>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</si>
  <si>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</si>
  <si>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</si>
  <si>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</si>
  <si>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</si>
  <si>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</si>
  <si>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</si>
  <si>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</si>
  <si>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</si>
  <si>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</si>
  <si>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</si>
  <si>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</si>
  <si>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</si>
  <si>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</si>
  <si>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</si>
  <si>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</si>
  <si>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</si>
  <si>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</si>
  <si>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</si>
  <si>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</si>
  <si>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</si>
  <si>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</si>
  <si>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</si>
  <si>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</si>
  <si>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</si>
  <si>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</si>
  <si>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</si>
  <si>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</si>
  <si>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</si>
  <si>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</si>
  <si>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</si>
  <si>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</si>
  <si>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</si>
  <si>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</si>
  <si>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</si>
  <si>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</si>
  <si>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</si>
  <si>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</si>
  <si>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</si>
  <si>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</si>
  <si>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</si>
  <si>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</si>
  <si>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</si>
  <si>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</si>
  <si>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</si>
  <si>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</si>
  <si>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</si>
  <si>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</si>
  <si>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</si>
  <si>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</si>
  <si>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</si>
  <si>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</si>
  <si>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</si>
  <si>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</si>
  <si>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</si>
  <si>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</si>
  <si>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</si>
  <si>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</si>
  <si>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</si>
  <si>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</si>
  <si>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</si>
  <si>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</si>
  <si>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</si>
  <si>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</si>
  <si>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</si>
  <si>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</si>
  <si>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</si>
  <si>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</si>
  <si>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</si>
  <si>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</si>
  <si>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</si>
  <si>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</si>
  <si>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</si>
  <si>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</si>
  <si>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</si>
  <si>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</si>
  <si>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</si>
  <si>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</si>
  <si>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</si>
  <si>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</si>
  <si>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</si>
  <si>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</si>
  <si>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</si>
  <si>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</si>
  <si>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</si>
  <si>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</si>
  <si>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</si>
  <si>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</si>
  <si>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</si>
  <si>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</si>
  <si>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</si>
  <si>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</si>
  <si>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</si>
  <si>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</si>
  <si>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</si>
  <si>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</si>
  <si>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</si>
  <si>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</si>
  <si>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</si>
  <si>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</si>
  <si>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</si>
  <si>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</si>
  <si>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</si>
  <si>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</si>
  <si>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</si>
  <si>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</si>
  <si>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</si>
  <si>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</si>
  <si>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</si>
  <si>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</si>
  <si>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</si>
  <si>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</si>
  <si>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</si>
  <si>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</si>
  <si>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</si>
  <si>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</si>
  <si>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</si>
  <si>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</si>
  <si>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</si>
  <si>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</si>
  <si>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</si>
  <si>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</si>
  <si>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</si>
  <si>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</si>
  <si>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</si>
  <si>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</si>
  <si>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</si>
  <si>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</si>
  <si>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</si>
  <si>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</si>
  <si>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</si>
  <si>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</si>
  <si>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</si>
  <si>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</si>
  <si>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</si>
  <si>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</si>
  <si>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</si>
  <si>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</si>
  <si>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</si>
  <si>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</si>
  <si>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</si>
  <si>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</si>
  <si>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</si>
  <si>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</si>
  <si>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</si>
  <si>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</si>
  <si>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</si>
  <si>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</si>
  <si>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</si>
  <si>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</si>
  <si>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</si>
  <si>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</si>
  <si>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</si>
  <si>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</si>
  <si>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</si>
  <si>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</si>
  <si>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</si>
  <si>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</si>
  <si>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</si>
  <si>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</si>
  <si>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</si>
  <si>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</si>
  <si>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</si>
  <si>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</si>
  <si>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</si>
  <si>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</si>
  <si>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</si>
  <si>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</si>
  <si>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</si>
  <si>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</si>
  <si>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</si>
  <si>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</si>
  <si>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</si>
  <si>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</si>
  <si>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</si>
  <si>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</si>
  <si>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</si>
  <si>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</si>
  <si>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</si>
  <si>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</si>
  <si>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</si>
  <si>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</si>
  <si>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</si>
  <si>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</si>
  <si>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</si>
  <si>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</si>
  <si>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</si>
  <si>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</si>
  <si>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</si>
  <si>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</si>
  <si>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</si>
  <si>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</si>
  <si>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</si>
  <si>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</si>
  <si>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</si>
  <si>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</si>
  <si>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</si>
  <si>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</si>
  <si>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</si>
  <si>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</si>
  <si>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</si>
  <si>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</si>
  <si>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</si>
  <si>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</si>
  <si>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</si>
  <si>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</si>
  <si>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</si>
  <si>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</si>
  <si>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</si>
  <si>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</si>
  <si>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</si>
  <si>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</si>
  <si>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</si>
  <si>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</si>
  <si>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</si>
  <si>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</si>
  <si>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</si>
  <si>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</si>
  <si>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</si>
  <si>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</si>
  <si>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</si>
  <si>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</si>
  <si>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</si>
  <si>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</si>
  <si>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</si>
  <si>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</si>
  <si>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</si>
  <si>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</si>
  <si>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</si>
  <si>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</si>
  <si>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</si>
  <si>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</si>
  <si>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</si>
  <si>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</si>
  <si>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</si>
  <si>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</si>
  <si>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</si>
  <si>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</si>
  <si>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</si>
  <si>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</si>
  <si>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</si>
  <si>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</si>
  <si>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</si>
  <si>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</si>
  <si>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</si>
  <si>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</si>
  <si>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</si>
  <si>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</si>
  <si>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</si>
  <si>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</si>
  <si>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</si>
  <si>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</si>
  <si>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</si>
  <si>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</si>
  <si>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</si>
  <si>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</si>
  <si>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</si>
  <si>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</si>
  <si>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</si>
  <si>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</si>
  <si>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</si>
  <si>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</si>
  <si>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</si>
  <si>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</si>
  <si>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</si>
  <si>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</si>
  <si>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</si>
  <si>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</si>
  <si>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</si>
  <si>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</si>
  <si>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</si>
  <si>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</si>
  <si>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</si>
  <si>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</si>
  <si>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</si>
  <si>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</si>
  <si>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</si>
  <si>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</si>
  <si>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</si>
  <si>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</si>
  <si>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</si>
  <si>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</si>
  <si>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</si>
  <si>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</si>
  <si>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</si>
  <si>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</si>
  <si>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</si>
  <si>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</si>
  <si>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</si>
  <si>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</si>
  <si>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</si>
  <si>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</si>
  <si>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</si>
  <si>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</si>
  <si>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</si>
  <si>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</si>
  <si>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</si>
  <si>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</si>
  <si>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</si>
  <si>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</si>
  <si>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</si>
  <si>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</si>
  <si>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</si>
  <si>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</si>
  <si>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</si>
  <si>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</si>
  <si>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</si>
  <si>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</si>
  <si>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</si>
  <si>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</si>
  <si>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</si>
  <si>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</si>
  <si>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</si>
  <si>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</si>
  <si>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</si>
  <si>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</si>
  <si>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</si>
  <si>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</si>
  <si>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</si>
  <si>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</si>
  <si>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</si>
  <si>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</si>
  <si>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</si>
  <si>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</si>
  <si>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</si>
  <si>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</si>
  <si>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</si>
  <si>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</si>
  <si>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</si>
  <si>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</si>
  <si>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</si>
  <si>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</si>
  <si>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</si>
  <si>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</si>
  <si>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</si>
  <si>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</si>
  <si>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</si>
  <si>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</si>
  <si>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</si>
  <si>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</si>
  <si>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</si>
  <si>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</si>
  <si>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</si>
  <si>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</si>
  <si>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</si>
  <si>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</si>
  <si>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</si>
  <si>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</si>
  <si>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</si>
  <si>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</si>
  <si>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</si>
  <si>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</si>
  <si>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</si>
  <si>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</si>
  <si>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</si>
  <si>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</si>
  <si>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</si>
  <si>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</si>
  <si>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</si>
  <si>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</si>
  <si>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</si>
  <si>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</si>
  <si>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</si>
  <si>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</si>
  <si>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</si>
  <si>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</si>
  <si>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</si>
  <si>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</si>
  <si>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</si>
  <si>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</si>
  <si>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</si>
  <si>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</si>
  <si>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</si>
  <si>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</si>
  <si>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</si>
  <si>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</si>
  <si>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</si>
  <si>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</si>
  <si>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</si>
  <si>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</si>
  <si>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</si>
  <si>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</si>
  <si>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</si>
  <si>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</si>
  <si>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</si>
  <si>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</si>
  <si>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</si>
  <si>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</si>
  <si>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</si>
  <si>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</si>
  <si>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</si>
  <si>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</si>
  <si>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</si>
  <si>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</si>
  <si>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</si>
  <si>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</si>
  <si>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</si>
  <si>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</si>
  <si>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</si>
  <si>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</si>
  <si>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</si>
  <si>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</si>
  <si>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</si>
  <si>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</si>
  <si>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</si>
  <si>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</si>
  <si>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</si>
  <si>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</si>
  <si>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</si>
  <si>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</si>
  <si>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</si>
  <si>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</si>
  <si>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</si>
  <si>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</si>
  <si>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</si>
  <si>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</si>
  <si>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</si>
  <si>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</si>
  <si>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</si>
  <si>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</si>
  <si>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</si>
  <si>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</si>
  <si>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</si>
  <si>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</si>
  <si>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</si>
  <si>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</si>
  <si>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</si>
  <si>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</si>
  <si>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</si>
  <si>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</si>
  <si>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</si>
  <si>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</si>
  <si>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</si>
  <si>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</si>
  <si>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</si>
  <si>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</si>
  <si>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</si>
  <si>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</si>
  <si>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</si>
  <si>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</si>
  <si>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</si>
  <si>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</si>
  <si>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</si>
  <si>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</si>
  <si>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</si>
  <si>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</si>
  <si>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</si>
  <si>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</si>
  <si>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</si>
  <si>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</si>
  <si>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</si>
  <si>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</si>
  <si>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</si>
  <si>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</si>
  <si>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</si>
  <si>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</si>
  <si>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</si>
  <si>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</si>
  <si>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</si>
  <si>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</si>
  <si>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</si>
  <si>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</si>
  <si>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</si>
  <si>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</si>
  <si>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</si>
  <si>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</si>
  <si>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</si>
  <si>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</si>
  <si>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</si>
  <si>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</si>
  <si>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</si>
  <si>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</si>
  <si>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</si>
  <si>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</si>
  <si>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</si>
  <si>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</si>
  <si>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</si>
  <si>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</si>
  <si>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</si>
  <si>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</si>
  <si>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</si>
  <si>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</si>
  <si>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</si>
  <si>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</si>
  <si>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</si>
  <si>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</si>
  <si>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</si>
  <si>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</si>
  <si>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</si>
  <si>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</si>
  <si>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</si>
  <si>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</si>
  <si>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</si>
  <si>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</si>
  <si>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</si>
  <si>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</si>
  <si>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</si>
  <si>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</si>
  <si>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</si>
  <si>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</si>
  <si>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</si>
  <si>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</si>
  <si>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</si>
  <si>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</si>
  <si>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</si>
  <si>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</si>
  <si>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</si>
  <si>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</si>
  <si>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</si>
  <si>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</si>
  <si>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</si>
  <si>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</si>
  <si>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</si>
  <si>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</si>
  <si>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</si>
  <si>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</si>
  <si>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</si>
  <si>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</si>
  <si>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</si>
  <si>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</si>
  <si>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</si>
  <si>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</si>
  <si>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</si>
  <si>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</si>
  <si>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</si>
  <si>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</si>
  <si>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</si>
  <si>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</si>
  <si>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</si>
  <si>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</si>
  <si>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</si>
  <si>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</si>
  <si>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</si>
  <si>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</si>
  <si>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</si>
  <si>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</si>
  <si>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</si>
  <si>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</si>
  <si>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</si>
  <si>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</si>
  <si>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</si>
  <si>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</si>
  <si>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</si>
  <si>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</si>
  <si>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</si>
  <si>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</si>
  <si>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</si>
  <si>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</si>
  <si>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</si>
  <si>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</si>
  <si>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</si>
  <si>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</si>
  <si>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</si>
  <si>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</si>
  <si>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</si>
  <si>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</si>
  <si>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</si>
  <si>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</si>
  <si>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</si>
  <si>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</si>
  <si>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</si>
  <si>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</si>
  <si>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</si>
  <si>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</si>
  <si>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</si>
  <si>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</si>
  <si>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</si>
  <si>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</si>
  <si>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</si>
  <si>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</si>
  <si>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</si>
  <si>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</si>
  <si>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</si>
  <si>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</si>
  <si>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</si>
  <si>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</si>
  <si>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</si>
  <si>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</si>
  <si>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</si>
  <si>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</si>
  <si>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</si>
  <si>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</si>
  <si>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</si>
  <si>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</si>
  <si>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</si>
  <si>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</si>
  <si>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</si>
  <si>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</si>
  <si>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</si>
  <si>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</si>
  <si>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</si>
  <si>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</si>
  <si>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</si>
  <si>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</si>
  <si>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</si>
  <si>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</si>
  <si>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</si>
  <si>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</si>
  <si>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</si>
  <si>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</si>
  <si>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</si>
  <si>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</si>
  <si>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</si>
  <si>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</si>
  <si>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</si>
  <si>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</si>
  <si>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</si>
  <si>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</si>
  <si>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</si>
  <si>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</si>
  <si>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</si>
  <si>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</si>
  <si>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</si>
  <si>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</si>
  <si>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</si>
  <si>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</si>
  <si>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</si>
  <si>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</si>
  <si>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</si>
  <si>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</si>
  <si>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</si>
  <si>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</si>
  <si>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</si>
  <si>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</si>
  <si>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</si>
  <si>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</si>
  <si>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</si>
  <si>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</si>
  <si>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</si>
  <si>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</si>
  <si>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</si>
  <si>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</si>
  <si>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</si>
  <si>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</si>
  <si>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</si>
  <si>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</si>
  <si>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</si>
  <si>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</si>
  <si>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</si>
  <si>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</si>
  <si>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</si>
  <si>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</si>
  <si>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</si>
  <si>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</si>
  <si>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</si>
  <si>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</si>
  <si>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</si>
  <si>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</si>
  <si>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</si>
  <si>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</si>
  <si>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</si>
  <si>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</si>
  <si>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</si>
  <si>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</si>
  <si>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</si>
  <si>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</si>
  <si>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</si>
  <si>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</si>
  <si>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</si>
  <si>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</si>
  <si>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</si>
  <si>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</si>
  <si>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</si>
  <si>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</si>
  <si>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</si>
  <si>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</si>
  <si>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</si>
  <si>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</si>
  <si>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</si>
  <si>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</si>
  <si>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</si>
  <si>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</si>
  <si>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</si>
  <si>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</si>
  <si>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</si>
  <si>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</si>
  <si>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</si>
  <si>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</si>
  <si>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</si>
  <si>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</si>
  <si>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</si>
  <si>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</si>
  <si>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</si>
  <si>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</si>
  <si>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</si>
  <si>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</si>
  <si>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</si>
  <si>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</si>
  <si>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</si>
  <si>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</si>
  <si>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</si>
  <si>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</si>
  <si>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</si>
  <si>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</si>
  <si>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</si>
  <si>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</si>
  <si>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</si>
  <si>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</si>
  <si>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</si>
  <si>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</si>
  <si>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</si>
  <si>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</si>
  <si>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</si>
  <si>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</si>
  <si>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</si>
  <si>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</si>
  <si>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</si>
  <si>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</si>
  <si>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</si>
  <si>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</si>
  <si>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</si>
  <si>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</si>
  <si>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</si>
  <si>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</si>
  <si>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</si>
  <si>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</si>
  <si>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</si>
  <si>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</si>
  <si>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</si>
  <si>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</si>
  <si>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</si>
  <si>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</si>
  <si>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</si>
  <si>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</si>
  <si>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</si>
  <si>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</si>
  <si>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</si>
  <si>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</si>
  <si>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</si>
  <si>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</si>
  <si>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</si>
  <si>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</si>
  <si>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</si>
  <si>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</si>
  <si>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</si>
  <si>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</si>
  <si>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</si>
  <si>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</si>
  <si>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</si>
  <si>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</si>
  <si>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</si>
  <si>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</si>
  <si>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</si>
  <si>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</si>
  <si>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</si>
  <si>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</si>
  <si>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</si>
  <si>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</si>
  <si>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</si>
  <si>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</si>
  <si>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</si>
  <si>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</si>
  <si>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</si>
  <si>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</si>
  <si>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</si>
  <si>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</si>
  <si>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</si>
  <si>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</si>
  <si>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</si>
  <si>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</si>
  <si>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</si>
  <si>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</si>
  <si>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</si>
  <si>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</si>
  <si>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</si>
  <si>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</si>
  <si>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</si>
  <si>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</si>
  <si>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</si>
  <si>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</si>
  <si>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</si>
  <si>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</si>
  <si>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</si>
  <si>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</si>
  <si>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</si>
  <si>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</si>
  <si>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</si>
  <si>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</si>
  <si>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</si>
  <si>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</si>
  <si>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</si>
  <si>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</si>
  <si>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</si>
  <si>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</si>
  <si>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</si>
  <si>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</si>
  <si>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</si>
  <si>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</si>
  <si>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</si>
  <si>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</si>
  <si>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</si>
  <si>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</si>
  <si>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</si>
  <si>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</si>
  <si>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</si>
  <si>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</si>
  <si>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</si>
  <si>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</si>
  <si>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</si>
  <si>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</si>
  <si>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</si>
  <si>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</si>
  <si>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</si>
  <si>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</si>
  <si>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</si>
  <si>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</si>
  <si>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</si>
  <si>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</si>
  <si>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</si>
  <si>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</si>
  <si>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</si>
  <si>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</si>
  <si>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</si>
  <si>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</si>
  <si>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</si>
  <si>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</si>
  <si>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</si>
  <si>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</si>
  <si>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</si>
  <si>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</si>
  <si>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</si>
  <si>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</si>
  <si>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</si>
  <si>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</si>
  <si>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</si>
  <si>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</si>
  <si>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</si>
  <si>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</si>
  <si>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</si>
  <si>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</si>
  <si>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</si>
  <si>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</si>
  <si>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</si>
  <si>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</si>
  <si>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</si>
  <si>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</si>
  <si>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</si>
  <si>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</si>
  <si>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</si>
  <si>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</si>
  <si>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</si>
  <si>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</si>
  <si>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</si>
  <si>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</si>
  <si>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</si>
  <si>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</si>
  <si>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</si>
  <si>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</si>
  <si>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</si>
  <si>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</si>
  <si>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</si>
  <si>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</si>
  <si>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</si>
  <si>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</si>
  <si>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</si>
  <si>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</si>
  <si>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</si>
  <si>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</si>
  <si>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</si>
  <si>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</si>
  <si>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</si>
  <si>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</si>
  <si>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</si>
  <si>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</si>
  <si>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</si>
  <si>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</si>
  <si>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</si>
  <si>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</si>
  <si>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</si>
  <si>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</si>
  <si>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</si>
  <si>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</si>
  <si>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</si>
  <si>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</si>
  <si>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</si>
  <si>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</si>
  <si>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</si>
  <si>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</si>
  <si>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</si>
  <si>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</si>
  <si>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</si>
  <si>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</si>
  <si>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</si>
  <si>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</si>
  <si>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</si>
  <si>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</si>
  <si>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</si>
  <si>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</si>
  <si>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</si>
  <si>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</si>
  <si>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</si>
  <si>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</si>
  <si>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</si>
  <si>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</si>
  <si>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</si>
  <si>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</si>
  <si>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</si>
  <si>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</si>
  <si>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</si>
  <si>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</si>
  <si>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</si>
  <si>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</si>
  <si>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</si>
  <si>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</si>
  <si>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</si>
  <si>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</si>
  <si>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</si>
  <si>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</si>
  <si>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</si>
  <si>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</si>
  <si>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</si>
  <si>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</si>
  <si>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</si>
  <si>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</si>
  <si>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</si>
  <si>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</si>
  <si>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</si>
  <si>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</si>
  <si>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</si>
  <si>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</si>
  <si>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</si>
  <si>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</si>
  <si>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</si>
  <si>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</si>
  <si>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</si>
  <si>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</si>
  <si>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</si>
  <si>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</si>
  <si>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</si>
  <si>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</si>
  <si>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</si>
  <si>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</si>
  <si>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</si>
  <si>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</si>
  <si>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</si>
  <si>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</si>
  <si>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</si>
  <si>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</si>
  <si>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</si>
  <si>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</si>
  <si>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</si>
  <si>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</si>
  <si>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</si>
  <si>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</si>
  <si>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</si>
  <si>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</si>
  <si>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</si>
  <si>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</si>
  <si>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</si>
  <si>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</si>
  <si>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</si>
  <si>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</si>
  <si>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</si>
  <si>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</si>
  <si>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</si>
  <si>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</si>
  <si>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</si>
  <si>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</si>
  <si>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</si>
  <si>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</si>
  <si>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</si>
  <si>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</si>
  <si>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</si>
  <si>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</si>
  <si>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</si>
  <si>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</si>
  <si>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</si>
  <si>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</si>
  <si>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</si>
  <si>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</si>
  <si>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</si>
  <si>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</si>
  <si>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</si>
  <si>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</si>
  <si>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</si>
  <si>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</si>
  <si>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</si>
  <si>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</si>
  <si>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</si>
  <si>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</si>
  <si>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</si>
  <si>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</si>
  <si>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</si>
  <si>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</si>
  <si>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</si>
  <si>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</si>
  <si>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</si>
  <si>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</si>
  <si>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</si>
  <si>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</si>
  <si>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</si>
  <si>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</si>
  <si>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</si>
  <si>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</si>
  <si>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</si>
  <si>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</si>
  <si>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</si>
  <si>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</si>
  <si>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</si>
  <si>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</si>
  <si>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</si>
  <si>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</si>
  <si>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</si>
  <si>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</si>
  <si>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</si>
  <si>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</si>
  <si>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</si>
  <si>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</si>
  <si>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</si>
  <si>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</si>
  <si>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</si>
  <si>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</si>
  <si>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</si>
  <si>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</si>
  <si>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</si>
  <si>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</si>
  <si>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</si>
  <si>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</si>
  <si>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</si>
  <si>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</si>
  <si>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</si>
  <si>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</si>
  <si>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</si>
  <si>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</si>
  <si>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</si>
  <si>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</si>
  <si>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</si>
  <si>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</si>
  <si>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</si>
  <si>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</si>
  <si>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</si>
  <si>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</si>
  <si>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</si>
  <si>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</si>
  <si>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</si>
  <si>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</si>
  <si>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</si>
  <si>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</si>
  <si>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</si>
  <si>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</si>
  <si>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</si>
  <si>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</si>
  <si>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</si>
  <si>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</si>
  <si>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</si>
  <si>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</si>
  <si>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</si>
  <si>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</si>
  <si>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</si>
  <si>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</si>
  <si>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</si>
  <si>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</si>
  <si>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</si>
  <si>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</si>
  <si>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</si>
  <si>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</si>
  <si>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</si>
  <si>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</si>
  <si>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</si>
  <si>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</si>
  <si>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</si>
  <si>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</si>
  <si>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</si>
  <si>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</si>
  <si>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</si>
  <si>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</si>
  <si>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</si>
  <si>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</si>
  <si>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</si>
  <si>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</si>
  <si>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</si>
  <si>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</si>
  <si>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</si>
  <si>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</si>
  <si>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</si>
  <si>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</si>
  <si>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</si>
  <si>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</si>
  <si>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</si>
  <si>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</si>
  <si>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</si>
  <si>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</si>
  <si>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</si>
  <si>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</si>
  <si>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</si>
  <si>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</si>
  <si>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</si>
  <si>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</si>
  <si>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</si>
  <si>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</si>
  <si>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</si>
  <si>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</si>
  <si>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</si>
  <si>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</si>
  <si>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</si>
  <si>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</si>
  <si>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</si>
  <si>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</si>
  <si>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</si>
  <si>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</si>
  <si>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</si>
  <si>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</si>
  <si>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</si>
  <si>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</si>
  <si>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</si>
  <si>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</si>
  <si>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</si>
  <si>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</si>
  <si>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</si>
  <si>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</si>
  <si>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</si>
  <si>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</si>
  <si>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</si>
  <si>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</si>
  <si>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</si>
  <si>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</si>
  <si>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</si>
  <si>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</si>
  <si>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</si>
  <si>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</si>
  <si>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</si>
  <si>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</si>
  <si>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</si>
  <si>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</si>
  <si>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</si>
  <si>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</si>
  <si>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</si>
  <si>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</si>
  <si>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</si>
  <si>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</si>
  <si>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</si>
  <si>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</si>
  <si>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</si>
  <si>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</si>
  <si>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</si>
  <si>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</si>
  <si>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</si>
  <si>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</si>
  <si>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</si>
  <si>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</si>
  <si>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</si>
  <si>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</si>
  <si>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</si>
  <si>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</si>
  <si>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</si>
  <si>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</si>
  <si>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</si>
  <si>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</si>
  <si>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</si>
  <si>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</si>
  <si>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</si>
  <si>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</si>
  <si>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</si>
  <si>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</si>
  <si>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</si>
  <si>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</si>
  <si>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</si>
  <si>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</si>
  <si>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</si>
  <si>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</si>
  <si>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</si>
  <si>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</si>
  <si>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</si>
  <si>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</si>
  <si>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</si>
  <si>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</si>
  <si>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</si>
  <si>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</si>
  <si>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</si>
  <si>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</si>
  <si>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</si>
  <si>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</si>
  <si>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</si>
  <si>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</si>
  <si>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</si>
  <si>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</si>
  <si>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</si>
  <si>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</si>
  <si>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</si>
  <si>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</si>
  <si>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</si>
  <si>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</si>
  <si>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</si>
  <si>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</si>
  <si>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</si>
  <si>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</si>
  <si>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</si>
  <si>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</si>
  <si>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</si>
  <si>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</si>
  <si>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</si>
  <si>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</si>
  <si>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</si>
  <si>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</si>
  <si>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</si>
  <si>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</si>
  <si>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</si>
  <si>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</si>
  <si>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</si>
  <si>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</si>
  <si>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</si>
  <si>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</si>
  <si>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</si>
  <si>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</si>
  <si>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</si>
  <si>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</si>
  <si>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</si>
  <si>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</si>
  <si>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</si>
  <si>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</si>
  <si>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</si>
  <si>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</si>
  <si>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</si>
  <si>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</si>
  <si>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</si>
  <si>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</si>
  <si>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</si>
  <si>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</si>
  <si>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</si>
  <si>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</si>
  <si>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</si>
  <si>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</si>
  <si>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</si>
  <si>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</si>
  <si>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</si>
  <si>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</si>
  <si>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</si>
  <si>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</si>
  <si>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</si>
  <si>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</si>
  <si>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</si>
  <si>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</si>
  <si>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</si>
  <si>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</si>
  <si>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</si>
  <si>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</si>
  <si>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</si>
  <si>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</si>
  <si>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</si>
  <si>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</si>
  <si>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</si>
  <si>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</si>
  <si>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</si>
  <si>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</si>
  <si>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</si>
  <si>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</si>
  <si>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</si>
  <si>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</si>
  <si>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</si>
  <si>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</si>
  <si>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</si>
  <si>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</si>
  <si>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</si>
  <si>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</si>
  <si>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</si>
  <si>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</si>
  <si>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</si>
  <si>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</si>
  <si>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</si>
  <si>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</si>
  <si>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</si>
  <si>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</si>
  <si>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</si>
  <si>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</si>
  <si>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</si>
  <si>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</si>
  <si>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</si>
  <si>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</si>
  <si>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</si>
  <si>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</si>
  <si>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</si>
  <si>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</si>
  <si>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</si>
  <si>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</si>
  <si>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</si>
  <si>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</si>
  <si>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</si>
  <si>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</si>
  <si>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</si>
  <si>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</si>
  <si>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</si>
  <si>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</si>
  <si>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</si>
  <si>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</si>
  <si>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</si>
  <si>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</si>
  <si>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</si>
  <si>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</si>
  <si>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</si>
  <si>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</si>
  <si>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</si>
  <si>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</si>
  <si>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</si>
  <si>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</si>
  <si>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</si>
  <si>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</si>
  <si>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</si>
  <si>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</si>
  <si>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</si>
  <si>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</si>
  <si>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</si>
  <si>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</si>
  <si>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</si>
  <si>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</si>
  <si>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</si>
  <si>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</si>
  <si>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</si>
  <si>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</si>
  <si>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</si>
  <si>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</si>
  <si>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</si>
  <si>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</si>
  <si>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</si>
  <si>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</si>
  <si>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</si>
  <si>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</si>
  <si>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</si>
  <si>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</si>
  <si>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</si>
  <si>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</si>
  <si>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</si>
  <si>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</si>
  <si>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</si>
  <si>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</si>
  <si>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</si>
  <si>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</si>
  <si>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</si>
  <si>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</si>
  <si>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</si>
  <si>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</si>
  <si>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</si>
  <si>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</si>
  <si>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</si>
  <si>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</si>
  <si>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</si>
  <si>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</si>
  <si>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</si>
  <si>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</si>
  <si>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</si>
  <si>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</si>
  <si>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</si>
  <si>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</si>
  <si>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</si>
  <si>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</si>
  <si>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</si>
  <si>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</si>
  <si>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</si>
  <si>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</si>
  <si>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</si>
  <si>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</si>
  <si>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</si>
  <si>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</si>
  <si>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</si>
  <si>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</si>
  <si>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</si>
  <si>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</si>
  <si>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</si>
  <si>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</si>
  <si>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</si>
  <si>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</si>
  <si>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</si>
  <si>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</si>
  <si>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</si>
  <si>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</si>
  <si>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</si>
  <si>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</si>
  <si>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</si>
  <si>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</si>
  <si>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</si>
  <si>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</si>
  <si>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</si>
  <si>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</si>
  <si>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</si>
  <si>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</si>
  <si>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</si>
  <si>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</si>
  <si>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</si>
  <si>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</si>
  <si>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</si>
  <si>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</si>
  <si>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</si>
  <si>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</si>
  <si>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</si>
  <si>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</si>
  <si>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</si>
  <si>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</si>
  <si>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</si>
  <si>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</si>
  <si>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</si>
  <si>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</si>
  <si>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</si>
  <si>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</si>
  <si>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</si>
  <si>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</si>
  <si>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</si>
  <si>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</si>
  <si>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</si>
  <si>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</si>
  <si>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</si>
  <si>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</si>
  <si>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</si>
  <si>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</si>
  <si>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</si>
  <si>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</si>
  <si>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</si>
  <si>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</si>
  <si>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</si>
  <si>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</si>
  <si>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</si>
  <si>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</si>
  <si>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</si>
  <si>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</si>
  <si>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</si>
  <si>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</si>
  <si>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</si>
  <si>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</si>
  <si>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</si>
  <si>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</si>
  <si>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</si>
  <si>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</si>
  <si>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</si>
  <si>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</si>
  <si>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</si>
  <si>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</si>
  <si>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</si>
  <si>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</si>
  <si>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</si>
  <si>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</si>
  <si>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</si>
  <si>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</si>
  <si>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</si>
  <si>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</si>
  <si>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</si>
  <si>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</si>
  <si>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</si>
  <si>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</si>
  <si>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</si>
  <si>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</si>
  <si>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</si>
  <si>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</si>
  <si>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</si>
  <si>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</si>
  <si>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</si>
  <si>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</si>
  <si>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</si>
  <si>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</si>
  <si>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</si>
  <si>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</si>
  <si>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</si>
  <si>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</si>
  <si>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</si>
  <si>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</si>
  <si>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</si>
  <si>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</si>
  <si>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</si>
  <si>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</si>
  <si>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</si>
  <si>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</si>
  <si>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</si>
  <si>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</si>
  <si>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</si>
  <si>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</si>
  <si>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</si>
  <si>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</si>
  <si>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</si>
  <si>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</si>
  <si>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</si>
  <si>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</si>
  <si>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</si>
  <si>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</si>
  <si>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</si>
  <si>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</si>
  <si>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</si>
  <si>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</si>
  <si>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</si>
  <si>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</si>
  <si>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</si>
  <si>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</si>
  <si>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</si>
  <si>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</si>
  <si>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</si>
  <si>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</si>
  <si>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</si>
  <si>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</si>
  <si>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</si>
  <si>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</si>
  <si>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</si>
  <si>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</si>
  <si>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</si>
  <si>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</si>
  <si>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</si>
  <si>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</si>
  <si>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</si>
  <si>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</si>
  <si>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</si>
  <si>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</si>
  <si>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</si>
  <si>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</si>
  <si>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</si>
  <si>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</si>
  <si>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</si>
  <si>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</si>
  <si>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</si>
  <si>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</si>
  <si>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</si>
  <si>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</si>
  <si>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</si>
  <si>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</si>
  <si>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</si>
  <si>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</si>
  <si>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</si>
  <si>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</si>
  <si>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</si>
  <si>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</si>
  <si>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</si>
  <si>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</si>
  <si>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</si>
  <si>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</si>
  <si>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</si>
  <si>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</si>
  <si>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</si>
  <si>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</si>
  <si>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</si>
  <si>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</si>
  <si>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</si>
  <si>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</si>
  <si>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</si>
  <si>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</si>
  <si>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</si>
  <si>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</si>
  <si>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</si>
  <si>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</si>
  <si>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</si>
  <si>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</si>
  <si>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</si>
  <si>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</si>
  <si>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</si>
  <si>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</si>
  <si>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</si>
  <si>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</si>
  <si>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</si>
  <si>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</si>
  <si>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</si>
  <si>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</si>
  <si>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</si>
  <si>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</si>
  <si>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</si>
  <si>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</si>
  <si>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</si>
  <si>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</si>
  <si>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</si>
  <si>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</si>
  <si>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</si>
  <si>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</si>
  <si>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</si>
  <si>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</si>
  <si>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</si>
  <si>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</si>
  <si>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</si>
  <si>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</si>
  <si>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</si>
  <si>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</si>
  <si>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</si>
  <si>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</si>
  <si>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</si>
  <si>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</si>
  <si>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</si>
  <si>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</si>
  <si>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</si>
  <si>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</si>
  <si>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</si>
  <si>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</si>
  <si>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</si>
  <si>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</si>
  <si>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</si>
  <si>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</si>
  <si>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</si>
  <si>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</si>
  <si>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</si>
  <si>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</si>
  <si>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</si>
  <si>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</si>
  <si>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</si>
  <si>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</si>
  <si>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</si>
  <si>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</si>
  <si>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</si>
  <si>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</si>
  <si>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</si>
  <si>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</si>
  <si>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</si>
  <si>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</si>
  <si>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</si>
  <si>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</si>
  <si>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</si>
  <si>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</si>
  <si>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</si>
  <si>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</si>
  <si>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</si>
  <si>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</si>
  <si>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</si>
  <si>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</si>
  <si>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</si>
  <si>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</si>
  <si>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</si>
  <si>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</si>
  <si>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</si>
  <si>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</si>
  <si>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</si>
  <si>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</si>
  <si>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</si>
  <si>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</si>
  <si>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</si>
  <si>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</si>
  <si>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</si>
  <si>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</si>
  <si>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</si>
  <si>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</si>
  <si>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</si>
  <si>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</si>
  <si>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</si>
  <si>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</si>
  <si>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</si>
  <si>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</si>
  <si>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</si>
  <si>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</si>
  <si>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</si>
  <si>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</si>
  <si>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</si>
  <si>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</si>
  <si>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</si>
  <si>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</si>
  <si>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</si>
  <si>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</si>
  <si>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</si>
  <si>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</si>
  <si>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</si>
  <si>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</si>
  <si>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</si>
  <si>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</si>
  <si>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</si>
  <si>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</si>
  <si>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</si>
  <si>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</si>
  <si>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</si>
  <si>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</si>
  <si>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</si>
  <si>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</si>
  <si>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</si>
  <si>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</si>
  <si>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</si>
  <si>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</si>
  <si>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</si>
  <si>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</si>
  <si>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</si>
  <si>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</si>
  <si>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</si>
  <si>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</si>
  <si>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</si>
  <si>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</si>
  <si>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</si>
  <si>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</si>
  <si>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</si>
  <si>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</si>
  <si>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</si>
  <si>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</si>
  <si>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</si>
  <si>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</si>
  <si>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</si>
  <si>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</si>
  <si>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</si>
  <si>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</si>
  <si>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</si>
  <si>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</si>
  <si>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</si>
  <si>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</si>
  <si>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</si>
  <si>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</si>
  <si>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</si>
  <si>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</si>
  <si>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</si>
  <si>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</si>
  <si>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</si>
  <si>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</si>
  <si>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</si>
  <si>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</si>
  <si>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</si>
  <si>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</si>
  <si>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</si>
  <si>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</si>
  <si>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</si>
  <si>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</si>
  <si>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</si>
  <si>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</si>
  <si>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</si>
  <si>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</si>
  <si>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</si>
  <si>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</si>
  <si>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</si>
  <si>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</si>
  <si>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</si>
  <si>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</si>
  <si>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</si>
  <si>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</si>
  <si>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</si>
  <si>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</si>
  <si>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</si>
  <si>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</si>
  <si>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</si>
  <si>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</si>
  <si>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</si>
  <si>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</si>
  <si>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</si>
  <si>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</si>
  <si>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</si>
  <si>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</si>
  <si>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</si>
  <si>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</si>
  <si>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</si>
  <si>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</si>
  <si>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</si>
  <si>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</si>
  <si>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</si>
  <si>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</si>
  <si>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</si>
  <si>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</si>
  <si>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</si>
  <si>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</si>
  <si>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</si>
  <si>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</si>
  <si>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</si>
  <si>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</si>
  <si>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</si>
  <si>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</si>
  <si>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</si>
  <si>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</si>
  <si>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</si>
  <si>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</si>
  <si>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</si>
  <si>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</si>
  <si>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</si>
  <si>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</si>
  <si>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</si>
  <si>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</si>
  <si>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</si>
  <si>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</si>
  <si>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</si>
  <si>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</si>
  <si>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</si>
  <si>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</si>
  <si>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</si>
  <si>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</si>
  <si>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</si>
  <si>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</si>
  <si>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</si>
  <si>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</si>
  <si>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</si>
  <si>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</si>
  <si>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</si>
  <si>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</si>
  <si>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</si>
  <si>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</si>
  <si>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</si>
  <si>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</si>
  <si>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</si>
  <si>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</si>
  <si>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</si>
  <si>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</si>
  <si>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</si>
  <si>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</si>
  <si>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</si>
  <si>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</si>
  <si>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</si>
  <si>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</si>
  <si>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</si>
  <si>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</si>
  <si>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</si>
  <si>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</si>
  <si>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</si>
  <si>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</si>
  <si>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</si>
  <si>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</si>
  <si>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</si>
  <si>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</si>
  <si>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</si>
  <si>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</si>
  <si>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</si>
  <si>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</si>
  <si>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</si>
  <si>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</si>
  <si>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</si>
  <si>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</si>
  <si>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</si>
  <si>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</si>
  <si>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</si>
  <si>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</si>
  <si>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</si>
  <si>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</si>
  <si>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</si>
  <si>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</si>
  <si>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</si>
  <si>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</si>
  <si>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</si>
  <si>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</si>
  <si>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</si>
  <si>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</si>
  <si>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</si>
  <si>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</si>
  <si>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</si>
  <si>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</si>
  <si>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</si>
  <si>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</si>
  <si>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</si>
  <si>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</si>
  <si>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</si>
  <si>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</si>
  <si>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</si>
  <si>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</si>
  <si>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</si>
  <si>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</si>
  <si>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</si>
  <si>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</si>
  <si>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</si>
  <si>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</si>
  <si>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</si>
  <si>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</si>
  <si>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</si>
  <si>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</si>
  <si>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</si>
  <si>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</si>
  <si>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</si>
  <si>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</si>
  <si>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</si>
  <si>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</si>
  <si>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</si>
  <si>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</si>
  <si>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</si>
  <si>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</si>
  <si>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</si>
  <si>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</si>
  <si>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</si>
  <si>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</si>
  <si>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</si>
  <si>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</si>
  <si>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</si>
  <si>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</si>
  <si>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</si>
  <si>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</si>
  <si>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</si>
  <si>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</si>
  <si>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</si>
  <si>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</si>
  <si>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</si>
  <si>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</si>
  <si>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</si>
  <si>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</si>
  <si>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</si>
  <si>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</si>
  <si>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</si>
  <si>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</si>
  <si>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</si>
  <si>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</si>
  <si>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</si>
  <si>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</si>
  <si>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</si>
  <si>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</si>
  <si>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</si>
  <si>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</si>
  <si>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</si>
  <si>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</si>
  <si>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</si>
  <si>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</si>
  <si>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</si>
  <si>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</si>
  <si>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</si>
  <si>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</si>
  <si>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</si>
  <si>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</si>
  <si>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</si>
  <si>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</si>
  <si>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</si>
  <si>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</si>
  <si>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</si>
  <si>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</si>
  <si>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</si>
  <si>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</si>
  <si>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</si>
  <si>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</si>
  <si>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</si>
  <si>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</si>
  <si>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</si>
  <si>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</si>
  <si>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</si>
  <si>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</si>
  <si>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</si>
  <si>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</si>
  <si>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</si>
  <si>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</si>
  <si>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</si>
  <si>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</si>
  <si>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</si>
  <si>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</si>
  <si>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</si>
  <si>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</si>
  <si>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</si>
  <si>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</si>
  <si>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</si>
  <si>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</si>
  <si>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</si>
  <si>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</si>
  <si>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</si>
  <si>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</si>
  <si>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</si>
  <si>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</si>
  <si>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</si>
  <si>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</si>
  <si>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</si>
  <si>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</si>
  <si>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</si>
  <si>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</si>
  <si>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</si>
  <si>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</si>
  <si>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</si>
  <si>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</si>
  <si>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</si>
  <si>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</si>
  <si>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</si>
  <si>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</si>
  <si>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</si>
  <si>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</si>
  <si>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</si>
  <si>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</si>
  <si>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</si>
  <si>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</si>
  <si>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</si>
  <si>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</si>
  <si>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</si>
  <si>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</si>
  <si>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</si>
  <si>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</si>
  <si>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</si>
  <si>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</si>
  <si>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</si>
  <si>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</si>
  <si>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</si>
  <si>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</si>
  <si>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</si>
  <si>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</si>
  <si>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</si>
  <si>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</si>
  <si>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</si>
  <si>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</si>
  <si>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</si>
  <si>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</si>
  <si>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</si>
  <si>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</si>
  <si>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</si>
  <si>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</si>
  <si>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</si>
  <si>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</si>
  <si>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</si>
  <si>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</si>
  <si>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</si>
  <si>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</si>
  <si>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</si>
  <si>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</si>
  <si>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</si>
  <si>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</si>
  <si>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</si>
  <si>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</si>
  <si>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</si>
  <si>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</si>
  <si>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</si>
  <si>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</si>
  <si>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</si>
  <si>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</si>
  <si>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</si>
  <si>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</si>
  <si>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</si>
  <si>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</si>
  <si>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</si>
  <si>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</si>
  <si>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</si>
  <si>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</si>
  <si>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</si>
  <si>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</si>
  <si>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</si>
  <si>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</si>
  <si>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</si>
  <si>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</si>
  <si>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</si>
  <si>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</si>
  <si>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</si>
  <si>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</si>
  <si>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</si>
  <si>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</si>
  <si>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</si>
  <si>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</si>
  <si>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</si>
  <si>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</si>
  <si>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</si>
  <si>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</si>
  <si>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</si>
  <si>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</si>
  <si>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</si>
  <si>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</si>
  <si>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</si>
  <si>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</si>
  <si>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</si>
  <si>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</si>
  <si>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</si>
  <si>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</si>
  <si>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</si>
  <si>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</si>
  <si>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</si>
  <si>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</si>
  <si>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</si>
  <si>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</si>
  <si>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</si>
  <si>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</si>
  <si>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</si>
  <si>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</si>
  <si>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</si>
  <si>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</si>
  <si>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</si>
  <si>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</si>
  <si>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</si>
  <si>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</si>
  <si>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</si>
  <si>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</si>
  <si>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</si>
  <si>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</si>
  <si>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</si>
  <si>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</si>
  <si>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</si>
  <si>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</si>
  <si>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</si>
  <si>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</si>
  <si>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</si>
  <si>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</si>
  <si>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</si>
  <si>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</si>
  <si>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</si>
  <si>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</si>
  <si>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</si>
  <si>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</si>
  <si>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</si>
  <si>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</si>
  <si>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</si>
  <si>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</si>
  <si>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</si>
  <si>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</si>
  <si>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</si>
  <si>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</si>
  <si>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</si>
  <si>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</si>
  <si>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</si>
  <si>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</si>
  <si>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</si>
  <si>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</si>
  <si>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</si>
  <si>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</si>
  <si>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</si>
  <si>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</si>
  <si>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</si>
  <si>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</si>
  <si>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</si>
  <si>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</si>
  <si>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</si>
  <si>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</si>
  <si>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</si>
  <si>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</si>
  <si>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</si>
  <si>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</si>
  <si>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</si>
  <si>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</si>
  <si>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</si>
  <si>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</si>
  <si>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</si>
  <si>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</si>
  <si>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</si>
  <si>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</si>
  <si>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</si>
  <si>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</si>
  <si>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</si>
  <si>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</si>
  <si>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</si>
  <si>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</si>
  <si>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</si>
  <si>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</si>
  <si>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</si>
  <si>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</si>
  <si>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</si>
  <si>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</si>
  <si>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</si>
  <si>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</si>
  <si>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</si>
  <si>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</si>
  <si>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</si>
  <si>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</si>
  <si>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</si>
  <si>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</si>
  <si>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</si>
  <si>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</si>
  <si>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</si>
  <si>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</si>
  <si>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</si>
  <si>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</si>
  <si>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</si>
  <si>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</si>
  <si>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</si>
  <si>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</si>
  <si>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</si>
  <si>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</si>
  <si>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</si>
  <si>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</si>
  <si>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</si>
  <si>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</si>
  <si>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</si>
  <si>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</si>
  <si>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</si>
  <si>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</si>
  <si>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</si>
  <si>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</si>
  <si>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</si>
  <si>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</si>
  <si>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</si>
  <si>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</si>
  <si>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</si>
  <si>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</si>
  <si>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</si>
  <si>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</si>
  <si>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</si>
  <si>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</si>
  <si>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</si>
  <si>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</si>
  <si>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</si>
  <si>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</si>
  <si>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</si>
  <si>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</si>
  <si>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</si>
  <si>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</si>
  <si>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</si>
  <si>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</si>
  <si>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</si>
  <si>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</si>
  <si>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</si>
  <si>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</si>
  <si>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</si>
  <si>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</si>
  <si>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</si>
  <si>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</si>
  <si>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</si>
  <si>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</si>
  <si>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</si>
  <si>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</si>
  <si>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</si>
  <si>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</si>
  <si>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</si>
  <si>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</si>
  <si>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</si>
  <si>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</si>
  <si>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</si>
  <si>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</si>
  <si>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</si>
  <si>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</si>
  <si>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</si>
  <si>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</si>
  <si>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</si>
  <si>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</si>
  <si>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</si>
  <si>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</si>
  <si>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</si>
  <si>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</si>
  <si>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</si>
  <si>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</si>
  <si>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</si>
  <si>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</si>
  <si>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</si>
  <si>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</si>
  <si>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</si>
  <si>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</si>
  <si>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</si>
  <si>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</si>
  <si>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</si>
  <si>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</si>
  <si>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</si>
  <si>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</si>
  <si>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</si>
  <si>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</si>
  <si>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</si>
  <si>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</si>
  <si>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</si>
  <si>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</si>
  <si>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</si>
  <si>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</si>
  <si>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</si>
  <si>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</si>
  <si>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</si>
  <si>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</si>
  <si>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</si>
  <si>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</si>
  <si>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</si>
  <si>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</si>
  <si>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</si>
  <si>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</si>
  <si>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</si>
  <si>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</si>
  <si>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</si>
  <si>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</si>
  <si>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</si>
  <si>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</si>
  <si>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</si>
  <si>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</si>
  <si>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</si>
  <si>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</si>
  <si>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</si>
  <si>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</si>
  <si>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</si>
  <si>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</si>
  <si>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</si>
  <si>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</si>
  <si>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</si>
  <si>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</si>
  <si>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</si>
  <si>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</si>
  <si>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</si>
  <si>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</si>
  <si>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</si>
  <si>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</si>
  <si>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</si>
  <si>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</si>
  <si>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</si>
  <si>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</si>
  <si>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</si>
  <si>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</si>
  <si>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</si>
  <si>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</si>
  <si>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</si>
  <si>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</si>
  <si>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</si>
  <si>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</si>
  <si>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</si>
  <si>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</si>
  <si>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</si>
  <si>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</si>
  <si>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</si>
  <si>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</si>
  <si>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</si>
  <si>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</si>
  <si>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</si>
  <si>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</si>
  <si>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</si>
  <si>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</si>
  <si>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</si>
  <si>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</si>
  <si>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</si>
  <si>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</si>
  <si>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</si>
  <si>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</si>
  <si>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</si>
  <si>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</si>
  <si>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</si>
  <si>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</si>
  <si>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</si>
  <si>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</si>
  <si>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</si>
  <si>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</si>
  <si>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</si>
  <si>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</si>
  <si>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</si>
  <si>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</si>
  <si>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</si>
  <si>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</si>
  <si>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</si>
  <si>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</si>
  <si>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</si>
  <si>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</si>
  <si>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</si>
  <si>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</si>
  <si>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</si>
  <si>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</si>
  <si>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</si>
  <si>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</si>
  <si>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</si>
  <si>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</si>
  <si>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</si>
  <si>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</si>
  <si>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</si>
  <si>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</si>
  <si>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</si>
  <si>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</si>
  <si>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</si>
  <si>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</si>
  <si>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</si>
  <si>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</si>
  <si>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</si>
  <si>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</si>
  <si>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</si>
  <si>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</si>
  <si>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</si>
  <si>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</si>
  <si>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</si>
  <si>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</si>
  <si>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</si>
  <si>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</si>
  <si>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</si>
  <si>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</si>
  <si>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</si>
  <si>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</si>
  <si>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</si>
  <si>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</si>
  <si>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</si>
  <si>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</si>
  <si>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</si>
  <si>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</si>
  <si>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</si>
  <si>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</si>
  <si>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</si>
  <si>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</si>
  <si>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</si>
  <si>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</si>
  <si>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</si>
  <si>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</si>
  <si>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</si>
  <si>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</si>
  <si>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</si>
  <si>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</si>
  <si>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</si>
  <si>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</si>
  <si>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</si>
  <si>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</si>
  <si>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</si>
  <si>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</si>
  <si>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</si>
  <si>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</si>
  <si>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</si>
  <si>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</si>
  <si>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</si>
  <si>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</si>
  <si>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</si>
  <si>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</si>
  <si>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</si>
  <si>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</si>
  <si>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</si>
  <si>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</si>
  <si>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</si>
  <si>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</si>
  <si>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</si>
  <si>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</si>
  <si>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</si>
  <si>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</si>
  <si>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</si>
  <si>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</si>
  <si>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</si>
  <si>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</si>
  <si>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</si>
  <si>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</si>
  <si>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</si>
  <si>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</si>
  <si>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</si>
  <si>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</si>
  <si>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</si>
  <si>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</si>
  <si>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</si>
  <si>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</si>
  <si>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</si>
  <si>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</si>
  <si>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</si>
  <si>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</si>
  <si>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</si>
  <si>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</si>
  <si>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</si>
  <si>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</si>
  <si>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</si>
  <si>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</si>
  <si>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</si>
  <si>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</si>
  <si>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</si>
  <si>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</si>
  <si>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</si>
  <si>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</si>
  <si>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</si>
  <si>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</si>
  <si>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</si>
  <si>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</si>
  <si>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</si>
  <si>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</si>
  <si>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</si>
  <si>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</si>
  <si>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</si>
  <si>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</si>
  <si>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</si>
  <si>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</si>
  <si>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</si>
  <si>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</si>
  <si>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</si>
  <si>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</si>
  <si>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</si>
  <si>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</si>
  <si>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</si>
  <si>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</si>
  <si>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</si>
  <si>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</si>
  <si>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</si>
  <si>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</si>
  <si>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</si>
  <si>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</si>
  <si>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</si>
  <si>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</si>
  <si>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</si>
  <si>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</si>
  <si>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</si>
  <si>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</si>
  <si>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</si>
  <si>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</si>
  <si>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</si>
  <si>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</si>
  <si>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</si>
  <si>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</si>
  <si>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</si>
  <si>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</si>
  <si>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</si>
  <si>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</si>
  <si>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</si>
  <si>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</si>
  <si>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</si>
  <si>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</si>
  <si>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</si>
  <si>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</si>
  <si>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</si>
  <si>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</si>
  <si>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</si>
  <si>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</si>
  <si>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</si>
  <si>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</si>
  <si>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</si>
  <si>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</si>
  <si>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</si>
  <si>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</si>
  <si>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</si>
  <si>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</si>
  <si>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</si>
  <si>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</si>
  <si>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</si>
  <si>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</si>
  <si>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</si>
  <si>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</si>
  <si>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</si>
  <si>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</si>
  <si>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</si>
  <si>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</si>
  <si>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</si>
  <si>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</si>
  <si>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</si>
  <si>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</si>
  <si>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</si>
  <si>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</si>
  <si>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</si>
  <si>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</si>
  <si>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</si>
  <si>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</si>
  <si>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</si>
  <si>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</si>
  <si>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</si>
  <si>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</si>
  <si>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</si>
  <si>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</si>
  <si>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</si>
  <si>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</si>
  <si>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</si>
  <si>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</si>
  <si>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</si>
  <si>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</si>
  <si>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</si>
  <si>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</si>
  <si>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</si>
  <si>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</si>
  <si>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</si>
  <si>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</si>
  <si>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</si>
  <si>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</si>
  <si>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</si>
  <si>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</si>
  <si>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</si>
  <si>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</si>
  <si>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</si>
  <si>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</si>
  <si>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</si>
  <si>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</si>
  <si>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</si>
  <si>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</si>
  <si>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</si>
  <si>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</si>
  <si>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</si>
  <si>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</si>
  <si>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</si>
  <si>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</si>
  <si>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</si>
  <si>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</si>
  <si>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</si>
  <si>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</si>
  <si>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</si>
  <si>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</si>
  <si>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</si>
  <si>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</si>
  <si>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</si>
  <si>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</si>
  <si>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</si>
  <si>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</si>
  <si>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</si>
  <si>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</si>
  <si>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</si>
  <si>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</si>
  <si>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</si>
  <si>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</si>
  <si>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</si>
  <si>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</si>
  <si>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</si>
  <si>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</si>
  <si>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</si>
  <si>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</si>
  <si>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</si>
  <si>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</si>
  <si>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</si>
  <si>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</si>
  <si>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</si>
  <si>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</si>
  <si>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</si>
  <si>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</si>
  <si>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</si>
  <si>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</si>
  <si>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</si>
  <si>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</si>
  <si>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</si>
  <si>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</si>
  <si>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</si>
  <si>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</si>
  <si>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</si>
  <si>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</si>
  <si>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</si>
  <si>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</si>
  <si>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</si>
  <si>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</si>
  <si>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</si>
  <si>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</si>
  <si>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</si>
  <si>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</si>
  <si>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</si>
  <si>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</si>
  <si>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</si>
  <si>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</si>
  <si>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</si>
  <si>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</si>
  <si>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</si>
  <si>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</si>
  <si>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</si>
  <si>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</si>
  <si>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</si>
  <si>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</si>
  <si>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</si>
  <si>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</si>
  <si>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</si>
  <si>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</si>
  <si>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</si>
  <si>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</si>
  <si>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</si>
  <si>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</si>
  <si>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</si>
  <si>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</si>
  <si>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</si>
  <si>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</si>
  <si>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</si>
  <si>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</si>
  <si>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</si>
  <si>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</si>
  <si>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</si>
  <si>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</si>
  <si>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</si>
  <si>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</si>
  <si>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</si>
  <si>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</si>
  <si>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</si>
  <si>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</si>
  <si>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</si>
  <si>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</si>
  <si>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</si>
  <si>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</si>
  <si>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</si>
  <si>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</si>
  <si>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</si>
  <si>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</si>
  <si>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</si>
  <si>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</si>
  <si>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</si>
  <si>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</si>
  <si>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</si>
  <si>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</si>
  <si>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</si>
  <si>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</si>
  <si>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</si>
  <si>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</si>
  <si>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</si>
  <si>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</si>
  <si>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</si>
  <si>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</si>
  <si>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</si>
  <si>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</si>
  <si>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</si>
  <si>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</si>
  <si>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</si>
  <si>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</si>
  <si>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</si>
  <si>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</si>
  <si>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</si>
  <si>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</si>
  <si>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</si>
  <si>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</si>
  <si>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</si>
  <si>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</si>
  <si>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</si>
  <si>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</si>
  <si>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</si>
  <si>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</si>
  <si>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</si>
  <si>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</si>
  <si>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</si>
  <si>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</si>
  <si>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</si>
  <si>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</si>
  <si>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</si>
  <si>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</si>
  <si>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</si>
  <si>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</si>
  <si>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</si>
  <si>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</si>
  <si>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</si>
  <si>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</si>
  <si>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</si>
  <si>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</si>
  <si>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</si>
  <si>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</si>
  <si>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</si>
  <si>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</si>
  <si>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</si>
  <si>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</si>
  <si>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</si>
  <si>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</si>
  <si>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</si>
  <si>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</si>
  <si>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</si>
  <si>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</si>
  <si>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</si>
  <si>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</si>
  <si>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</si>
  <si>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</si>
  <si>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</si>
  <si>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</si>
  <si>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</si>
  <si>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</si>
  <si>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</si>
  <si>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</si>
  <si>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</si>
  <si>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</si>
  <si>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</si>
  <si>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</si>
  <si>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</si>
  <si>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</si>
  <si>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</si>
  <si>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</si>
  <si>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</si>
  <si>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</si>
  <si>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</si>
  <si>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</si>
  <si>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</si>
  <si>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</si>
  <si>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</si>
  <si>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</si>
  <si>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</si>
  <si>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</si>
  <si>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</si>
  <si>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</si>
  <si>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</si>
  <si>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</si>
  <si>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</si>
  <si>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</si>
  <si>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</si>
  <si>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</si>
  <si>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</si>
  <si>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</si>
  <si>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</si>
  <si>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</si>
  <si>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</si>
  <si>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</si>
  <si>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</si>
  <si>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</si>
  <si>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</si>
  <si>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</si>
  <si>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</si>
  <si>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</si>
  <si>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</si>
  <si>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</si>
  <si>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</si>
  <si>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</si>
  <si>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</si>
  <si>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</si>
  <si>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</si>
  <si>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</si>
  <si>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</si>
  <si>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</si>
  <si>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</si>
  <si>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</si>
  <si>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</si>
  <si>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</si>
  <si>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</si>
  <si>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</si>
  <si>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</si>
  <si>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</si>
  <si>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</si>
  <si>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</si>
  <si>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</si>
  <si>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</si>
  <si>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</si>
  <si>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</si>
  <si>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</si>
  <si>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</si>
  <si>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</si>
  <si>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</si>
  <si>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</si>
  <si>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</si>
  <si>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</si>
  <si>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</si>
  <si>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</si>
  <si>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</si>
  <si>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</si>
  <si>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</si>
  <si>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</si>
  <si>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</si>
  <si>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</si>
  <si>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</si>
  <si>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</si>
  <si>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</si>
  <si>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</si>
  <si>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</si>
  <si>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</si>
  <si>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</si>
  <si>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</si>
  <si>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</si>
  <si>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</si>
  <si>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</si>
  <si>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</si>
  <si>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</si>
  <si>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</si>
  <si>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</si>
  <si>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</si>
  <si>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</si>
  <si>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</si>
  <si>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</si>
  <si>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</si>
  <si>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</si>
  <si>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</si>
  <si>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</si>
  <si>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</si>
  <si>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</si>
  <si>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</si>
  <si>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</si>
  <si>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</si>
  <si>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</si>
  <si>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</si>
  <si>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</si>
  <si>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</si>
  <si>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</si>
  <si>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</si>
  <si>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</si>
  <si>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</si>
  <si>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</si>
  <si>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</si>
  <si>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</si>
  <si>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</si>
  <si>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</si>
  <si>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</si>
  <si>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</si>
  <si>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</si>
  <si>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</si>
  <si>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</si>
  <si>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</si>
  <si>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</si>
  <si>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</si>
  <si>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</si>
  <si>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</si>
  <si>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</si>
  <si>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</si>
  <si>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</si>
  <si>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</si>
  <si>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</si>
  <si>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</si>
  <si>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</si>
  <si>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</si>
  <si>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</si>
  <si>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</si>
  <si>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</si>
  <si>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</si>
  <si>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</si>
  <si>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</si>
  <si>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</si>
  <si>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</si>
  <si>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</si>
  <si>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</si>
  <si>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</si>
  <si>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</si>
  <si>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</si>
  <si>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</si>
  <si>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</si>
  <si>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</si>
  <si>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</si>
  <si>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</si>
  <si>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</si>
  <si>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</si>
  <si>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</si>
  <si>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</si>
  <si>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</si>
  <si>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</si>
  <si>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</si>
  <si>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</si>
  <si>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</si>
  <si>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</si>
  <si>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</si>
  <si>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</si>
  <si>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</si>
  <si>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</si>
  <si>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</si>
  <si>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</si>
  <si>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</si>
  <si>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</si>
  <si>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</si>
  <si>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</si>
  <si>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</si>
  <si>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</si>
  <si>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</si>
  <si>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</si>
  <si>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</si>
  <si>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</si>
  <si>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</si>
  <si>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</si>
  <si>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</si>
  <si>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</si>
  <si>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</si>
  <si>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</si>
  <si>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</si>
  <si>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</si>
  <si>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</si>
  <si>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</si>
  <si>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</si>
  <si>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</si>
  <si>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</si>
  <si>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</si>
  <si>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</si>
  <si>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</si>
  <si>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</si>
  <si>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</si>
  <si>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</si>
  <si>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</si>
  <si>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</si>
  <si>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</si>
  <si>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</si>
  <si>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</si>
  <si>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</si>
  <si>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</si>
  <si>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</si>
  <si>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</si>
  <si>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</si>
  <si>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</si>
  <si>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</si>
  <si>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</si>
  <si>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</si>
  <si>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</si>
  <si>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</si>
  <si>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</si>
  <si>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</si>
  <si>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</si>
  <si>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</si>
  <si>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</si>
  <si>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</si>
  <si>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</si>
  <si>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</si>
  <si>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</si>
  <si>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</si>
  <si>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</si>
  <si>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</si>
  <si>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</si>
  <si>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</si>
  <si>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</si>
  <si>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</si>
  <si>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</si>
  <si>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</si>
  <si>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</si>
  <si>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</si>
  <si>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</si>
  <si>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</si>
  <si>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</si>
  <si>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</si>
  <si>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</si>
  <si>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</si>
  <si>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</si>
  <si>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</si>
  <si>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</si>
  <si>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</si>
  <si>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</si>
  <si>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</si>
  <si>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</si>
  <si>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</si>
  <si>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</si>
  <si>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</si>
  <si>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</si>
  <si>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</si>
  <si>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</si>
  <si>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</si>
  <si>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</si>
  <si>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</si>
  <si>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</si>
  <si>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</si>
  <si>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</si>
  <si>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</si>
  <si>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</si>
  <si>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</si>
  <si>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</si>
  <si>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</si>
  <si>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</si>
  <si>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</si>
  <si>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</si>
  <si>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</si>
  <si>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</si>
  <si>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</si>
  <si>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</si>
  <si>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</si>
  <si>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</si>
  <si>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</si>
  <si>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</si>
  <si>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</si>
  <si>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</si>
  <si>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</si>
  <si>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</si>
  <si>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</si>
  <si>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</si>
  <si>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</si>
  <si>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</si>
  <si>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</si>
  <si>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</si>
  <si>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</si>
  <si>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</si>
  <si>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</si>
  <si>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</si>
  <si>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</si>
  <si>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</si>
  <si>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</si>
  <si>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</si>
  <si>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</si>
  <si>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</si>
  <si>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</si>
  <si>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</si>
  <si>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</si>
  <si>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</si>
  <si>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</si>
  <si>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</si>
  <si>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</si>
  <si>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</si>
  <si>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</si>
  <si>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</si>
  <si>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</si>
  <si>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</si>
  <si>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</si>
  <si>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</si>
  <si>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</si>
  <si>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</si>
  <si>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</si>
  <si>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</si>
  <si>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</si>
  <si>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</si>
  <si>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</si>
  <si>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</si>
  <si>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</si>
  <si>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</si>
  <si>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</si>
  <si>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</si>
  <si>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</si>
  <si>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</si>
  <si>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</si>
  <si>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</si>
  <si>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</si>
  <si>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</si>
  <si>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</si>
  <si>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</si>
  <si>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</si>
  <si>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</si>
  <si>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</si>
  <si>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</si>
  <si>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</si>
  <si>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</si>
  <si>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</si>
  <si>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</si>
  <si>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</si>
  <si>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</si>
  <si>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</si>
  <si>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</si>
  <si>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</si>
  <si>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</si>
  <si>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</si>
  <si>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</si>
  <si>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</si>
  <si>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</si>
  <si>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</si>
  <si>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</si>
  <si>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</si>
  <si>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</si>
  <si>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</si>
  <si>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</si>
  <si>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</si>
  <si>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</si>
  <si>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</si>
  <si>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</si>
  <si>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</si>
  <si>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</si>
  <si>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</si>
  <si>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</si>
  <si>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</si>
  <si>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</si>
  <si>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</si>
  <si>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</si>
  <si>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</si>
  <si>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</si>
  <si>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</si>
  <si>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</si>
  <si>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</si>
  <si>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</si>
  <si>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</si>
  <si>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</si>
  <si>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</si>
  <si>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</si>
  <si>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</si>
  <si>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</si>
  <si>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</si>
  <si>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</si>
  <si>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</si>
  <si>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</si>
  <si>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</si>
  <si>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</si>
  <si>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</si>
  <si>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</si>
  <si>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</si>
  <si>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</si>
  <si>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</si>
  <si>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</si>
  <si>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</si>
  <si>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</si>
  <si>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</si>
  <si>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</si>
  <si>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</si>
  <si>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</si>
  <si>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</si>
  <si>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</si>
  <si>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</si>
  <si>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</si>
  <si>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</si>
  <si>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</si>
  <si>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</si>
  <si>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</si>
  <si>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</si>
  <si>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</si>
  <si>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</si>
  <si>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</si>
  <si>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</si>
  <si>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</si>
  <si>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</si>
  <si>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</si>
  <si>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</si>
  <si>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</si>
  <si>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</si>
  <si>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</si>
  <si>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</si>
  <si>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</si>
  <si>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</si>
  <si>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</si>
  <si>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</si>
  <si>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</si>
  <si>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</si>
  <si>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</si>
  <si>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</si>
  <si>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</si>
  <si>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</si>
  <si>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</si>
  <si>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</si>
  <si>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</si>
  <si>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</si>
  <si>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</si>
  <si>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</si>
  <si>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</si>
  <si>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</si>
  <si>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</si>
  <si>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</si>
  <si>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</si>
  <si>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</si>
  <si>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</si>
  <si>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</si>
  <si>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</si>
  <si>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</si>
  <si>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</si>
  <si>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</si>
  <si>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</si>
  <si>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</si>
  <si>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</si>
  <si>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</si>
  <si>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</si>
  <si>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</si>
  <si>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</si>
  <si>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</si>
  <si>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</si>
  <si>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</si>
  <si>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</si>
  <si>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</si>
  <si>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</si>
  <si>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</si>
  <si>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</si>
  <si>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</si>
  <si>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</si>
  <si>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</si>
  <si>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</si>
  <si>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</si>
  <si>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</si>
  <si>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</si>
  <si>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</si>
  <si>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</si>
  <si>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</si>
  <si>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</si>
  <si>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</si>
  <si>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</si>
  <si>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</si>
  <si>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</si>
  <si>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</si>
  <si>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</si>
  <si>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</si>
  <si>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</si>
  <si>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</si>
  <si>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</si>
  <si>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</si>
  <si>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</si>
  <si>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</si>
  <si>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</si>
  <si>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</si>
  <si>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</si>
  <si>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</si>
  <si>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</si>
  <si>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</si>
  <si>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</si>
  <si>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</si>
  <si>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</si>
  <si>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</si>
  <si>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</si>
  <si>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</si>
  <si>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</si>
  <si>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</si>
  <si>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</si>
  <si>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</si>
  <si>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</si>
  <si>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</si>
  <si>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</si>
  <si>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</si>
  <si>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</si>
  <si>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</si>
  <si>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</si>
  <si>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</si>
  <si>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</si>
  <si>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</si>
  <si>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</si>
  <si>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</si>
  <si>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</si>
  <si>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</si>
  <si>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</si>
  <si>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</si>
  <si>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</si>
  <si>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</si>
  <si>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</si>
  <si>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</si>
  <si>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</si>
  <si>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</si>
  <si>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</si>
  <si>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</si>
  <si>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</si>
  <si>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</si>
  <si>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</si>
  <si>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</si>
  <si>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</si>
  <si>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</si>
  <si>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</si>
  <si>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</si>
  <si>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</si>
  <si>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</si>
  <si>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</si>
  <si>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</si>
  <si>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</si>
  <si>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</si>
  <si>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</si>
  <si>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</si>
  <si>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</si>
  <si>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</si>
  <si>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</si>
  <si>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</si>
  <si>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</si>
  <si>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</si>
  <si>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</si>
  <si>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</si>
  <si>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</si>
  <si>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</si>
  <si>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</si>
  <si>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</si>
  <si>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</si>
  <si>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</si>
  <si>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</si>
  <si>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</si>
  <si>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</si>
  <si>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</si>
  <si>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</si>
  <si>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</si>
  <si>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</si>
  <si>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</si>
  <si>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</si>
  <si>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</si>
  <si>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</si>
  <si>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</si>
  <si>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</si>
  <si>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</si>
  <si>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</si>
  <si>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</si>
  <si>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</si>
  <si>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</si>
  <si>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</si>
  <si>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</si>
  <si>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</si>
  <si>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</si>
  <si>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</si>
  <si>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</si>
  <si>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</si>
  <si>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</si>
  <si>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</si>
  <si>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</si>
  <si>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</si>
  <si>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</si>
  <si>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</si>
  <si>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</si>
  <si>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</si>
  <si>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</si>
  <si>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</si>
  <si>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</si>
  <si>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</si>
  <si>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</si>
  <si>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</si>
  <si>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</si>
  <si>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</si>
  <si>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</si>
  <si>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</si>
  <si>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</si>
  <si>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</si>
  <si>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</si>
  <si>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</si>
  <si>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</si>
  <si>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</si>
  <si>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</si>
  <si>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</si>
  <si>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</si>
  <si>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</si>
  <si>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</si>
  <si>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</si>
  <si>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</si>
  <si>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</si>
  <si>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</si>
  <si>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</si>
  <si>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</si>
  <si>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</si>
  <si>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</si>
  <si>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</si>
  <si>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</si>
  <si>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</si>
  <si>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</si>
  <si>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</si>
  <si>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</si>
  <si>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</si>
  <si>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</si>
  <si>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</si>
  <si>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</si>
  <si>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</si>
  <si>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</si>
  <si>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</si>
  <si>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</si>
  <si>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</si>
  <si>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</si>
  <si>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</si>
  <si>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</si>
  <si>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</si>
  <si>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</si>
  <si>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</si>
  <si>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</si>
  <si>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</si>
  <si>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</si>
  <si>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</si>
  <si>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</si>
  <si>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</si>
  <si>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</si>
  <si>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</si>
  <si>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</si>
  <si>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</si>
  <si>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</si>
  <si>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</si>
  <si>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</si>
  <si>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</si>
  <si>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</si>
  <si>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</si>
  <si>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</si>
  <si>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</si>
  <si>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</si>
  <si>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</si>
  <si>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</si>
  <si>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</si>
  <si>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</si>
  <si>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</si>
  <si>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</si>
  <si>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</si>
  <si>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</si>
  <si>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</si>
  <si>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</si>
  <si>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</si>
  <si>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</si>
  <si>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</si>
  <si>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</si>
  <si>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</si>
  <si>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</si>
  <si>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</si>
  <si>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</si>
  <si>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</si>
  <si>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</si>
  <si>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</si>
  <si>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</si>
  <si>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</si>
  <si>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</si>
  <si>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</si>
  <si>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</si>
  <si>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</si>
  <si>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</si>
  <si>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</si>
  <si>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</si>
  <si>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</si>
  <si>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</si>
  <si>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</si>
  <si>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</si>
  <si>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</si>
  <si>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</si>
  <si>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</si>
  <si>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</si>
  <si>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</si>
  <si>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</si>
  <si>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</si>
  <si>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</si>
  <si>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</si>
  <si>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</si>
  <si>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</si>
  <si>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</si>
  <si>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</si>
  <si>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</si>
  <si>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</si>
  <si>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</si>
  <si>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</si>
  <si>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</si>
  <si>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</si>
  <si>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</si>
  <si>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</si>
  <si>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</si>
  <si>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</si>
  <si>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</si>
  <si>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</si>
  <si>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</si>
  <si>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</si>
  <si>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</si>
  <si>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</si>
  <si>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</si>
  <si>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</si>
  <si>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</si>
  <si>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</si>
  <si>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</si>
  <si>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</si>
  <si>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</si>
  <si>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</si>
  <si>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</si>
  <si>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</si>
  <si>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</si>
  <si>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</si>
  <si>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</si>
  <si>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</si>
  <si>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</si>
  <si>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</si>
  <si>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</si>
  <si>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</si>
  <si>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</si>
  <si>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</si>
  <si>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</si>
  <si>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</si>
  <si>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</si>
  <si>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</si>
  <si>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</si>
  <si>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</si>
  <si>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</si>
  <si>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</si>
  <si>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</si>
  <si>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</si>
  <si>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</si>
  <si>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</si>
  <si>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</si>
  <si>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</si>
  <si>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</si>
  <si>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</si>
  <si>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</si>
  <si>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</si>
  <si>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</si>
  <si>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</si>
  <si>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</si>
  <si>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</si>
  <si>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</si>
  <si>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</si>
  <si>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</si>
  <si>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</si>
  <si>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</si>
  <si>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</si>
  <si>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</si>
  <si>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</si>
  <si>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</si>
  <si>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</si>
  <si>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</si>
  <si>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</si>
  <si>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</si>
  <si>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</si>
  <si>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</si>
  <si>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</si>
  <si>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</si>
  <si>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</si>
  <si>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</si>
  <si>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</si>
  <si>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</si>
  <si>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</si>
  <si>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</si>
  <si>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</si>
  <si>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</si>
  <si>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</si>
  <si>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</si>
  <si>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</si>
  <si>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</si>
  <si>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</si>
  <si>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</si>
  <si>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</si>
  <si>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</si>
  <si>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</si>
  <si>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</si>
  <si>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</si>
  <si>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</si>
  <si>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</si>
  <si>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</si>
  <si>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</si>
  <si>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</si>
  <si>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</si>
  <si>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</si>
  <si>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</si>
  <si>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</si>
  <si>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</si>
  <si>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</si>
  <si>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</si>
  <si>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</si>
  <si>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</si>
  <si>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</si>
  <si>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</si>
  <si>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</si>
  <si>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</si>
  <si>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</si>
  <si>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</si>
  <si>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</si>
  <si>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</si>
  <si>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</si>
  <si>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</si>
  <si>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</si>
  <si>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</si>
  <si>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</si>
  <si>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</si>
  <si>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</si>
  <si>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</si>
  <si>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</si>
  <si>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</si>
  <si>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</si>
  <si>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</si>
  <si>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</si>
  <si>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</si>
  <si>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</si>
  <si>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</si>
  <si>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</si>
  <si>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</si>
  <si>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</si>
  <si>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</si>
  <si>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</si>
  <si>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</si>
  <si>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</si>
  <si>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</si>
  <si>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</si>
  <si>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</si>
  <si>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</si>
  <si>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</si>
  <si>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</si>
  <si>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</si>
  <si>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</si>
  <si>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</si>
  <si>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</si>
  <si>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</si>
  <si>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</si>
  <si>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</si>
  <si>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</si>
  <si>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</si>
  <si>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</si>
  <si>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</si>
  <si>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</si>
  <si>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</si>
  <si>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</si>
  <si>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</si>
  <si>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</si>
  <si>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</si>
  <si>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</si>
  <si>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</si>
  <si>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</si>
  <si>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</si>
  <si>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</si>
  <si>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</si>
  <si>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</si>
  <si>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</si>
  <si>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</si>
  <si>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</si>
  <si>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</si>
  <si>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</si>
  <si>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</si>
  <si>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</si>
  <si>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</si>
  <si>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</si>
  <si>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</si>
  <si>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</si>
  <si>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</si>
  <si>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</si>
  <si>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</si>
  <si>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</si>
  <si>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</si>
  <si>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</si>
  <si>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</si>
  <si>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</si>
  <si>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</si>
  <si>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</si>
  <si>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</si>
  <si>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</si>
  <si>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</si>
  <si>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</si>
  <si>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</si>
  <si>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</si>
  <si>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</si>
  <si>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</si>
  <si>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</si>
  <si>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</si>
  <si>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</si>
  <si>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</si>
  <si>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</si>
  <si>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</si>
  <si>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</si>
  <si>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</si>
  <si>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</si>
  <si>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</si>
  <si>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</si>
  <si>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</si>
  <si>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</si>
  <si>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</si>
  <si>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</si>
  <si>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</si>
  <si>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</si>
  <si>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</si>
  <si>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</si>
  <si>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</si>
  <si>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</si>
  <si>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</si>
  <si>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</si>
  <si>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</si>
  <si>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</si>
  <si>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</si>
  <si>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</si>
  <si>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</si>
  <si>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</si>
  <si>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</si>
  <si>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</si>
  <si>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</si>
  <si>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</si>
  <si>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</si>
  <si>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</si>
  <si>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</si>
  <si>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</si>
  <si>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</si>
  <si>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</si>
  <si>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</si>
  <si>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</si>
  <si>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</si>
  <si>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</si>
  <si>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</si>
  <si>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</si>
  <si>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</si>
  <si>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</si>
  <si>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</si>
  <si>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</si>
  <si>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</si>
  <si>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</si>
  <si>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</si>
  <si>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</si>
  <si>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</si>
  <si>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</si>
  <si>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</si>
  <si>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</si>
  <si>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</si>
  <si>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</si>
  <si>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</si>
  <si>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</si>
  <si>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</si>
  <si>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</si>
  <si>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</si>
  <si>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</si>
  <si>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</si>
  <si>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</si>
  <si>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</si>
  <si>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</si>
  <si>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</si>
  <si>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</si>
  <si>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</si>
  <si>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</si>
  <si>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</si>
  <si>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</si>
  <si>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</si>
  <si>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</si>
  <si>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</si>
  <si>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</si>
  <si>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</si>
  <si>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</si>
  <si>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</si>
  <si>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</si>
  <si>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</si>
  <si>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</si>
  <si>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</si>
  <si>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</si>
  <si>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</si>
  <si>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</si>
  <si>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</si>
  <si>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</si>
  <si>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</si>
  <si>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</si>
  <si>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</si>
  <si>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</si>
  <si>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</si>
  <si>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</si>
  <si>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</si>
  <si>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</si>
  <si>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</si>
  <si>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</si>
  <si>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</si>
  <si>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</si>
  <si>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</si>
  <si>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</si>
  <si>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</si>
  <si>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</si>
  <si>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</si>
  <si>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</si>
  <si>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</si>
  <si>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</si>
  <si>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</si>
  <si>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</si>
  <si>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</si>
  <si>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</si>
  <si>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</si>
  <si>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</si>
  <si>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</si>
  <si>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</si>
  <si>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</si>
  <si>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</si>
  <si>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</si>
  <si>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</si>
  <si>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</si>
  <si>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</si>
  <si>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</si>
  <si>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</si>
  <si>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</si>
  <si>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</si>
  <si>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</si>
  <si>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</si>
  <si>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</si>
  <si>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</si>
  <si>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</si>
  <si>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</si>
  <si>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</si>
  <si>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</si>
  <si>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</si>
  <si>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</si>
  <si>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</si>
  <si>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</si>
  <si>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</si>
  <si>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</si>
  <si>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</si>
  <si>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</si>
  <si>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</si>
  <si>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</si>
  <si>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</si>
  <si>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</si>
  <si>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</si>
  <si>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</si>
  <si>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</si>
  <si>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</si>
  <si>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</si>
  <si>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</si>
  <si>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</si>
  <si>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</si>
  <si>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</si>
  <si>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</si>
  <si>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</si>
  <si>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</si>
  <si>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</si>
  <si>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</si>
  <si>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</si>
  <si>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</si>
  <si>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</si>
  <si>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</si>
  <si>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</si>
  <si>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</si>
  <si>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</si>
  <si>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</si>
  <si>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</si>
  <si>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</si>
  <si>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</si>
  <si>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</si>
  <si>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</si>
  <si>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</si>
  <si>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</si>
  <si>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</si>
  <si>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</si>
  <si>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</si>
  <si>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</si>
  <si>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</si>
  <si>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</si>
  <si>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</si>
  <si>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</si>
  <si>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</si>
  <si>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</si>
  <si>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</si>
  <si>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</si>
  <si>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</si>
  <si>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</si>
  <si>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</si>
  <si>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</si>
  <si>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</si>
  <si>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</si>
  <si>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</si>
  <si>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</si>
  <si>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</si>
  <si>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</si>
  <si>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</si>
  <si>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</si>
  <si>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</si>
  <si>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</si>
  <si>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</si>
  <si>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</si>
  <si>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</si>
  <si>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</si>
  <si>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</si>
  <si>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</si>
  <si>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</si>
  <si>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</si>
  <si>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</si>
  <si>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</si>
  <si>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</si>
  <si>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</si>
  <si>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</si>
  <si>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</si>
  <si>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</si>
  <si>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</si>
  <si>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</si>
  <si>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</si>
  <si>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</si>
  <si>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</si>
  <si>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</si>
  <si>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</si>
  <si>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</si>
  <si>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</si>
  <si>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</si>
  <si>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</si>
  <si>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</si>
  <si>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</si>
  <si>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</si>
  <si>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</si>
  <si>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</si>
  <si>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</si>
  <si>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</si>
  <si>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</si>
  <si>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</si>
  <si>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</si>
  <si>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</si>
  <si>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</si>
  <si>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</si>
  <si>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</si>
  <si>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</si>
  <si>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</si>
  <si>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</si>
  <si>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</si>
  <si>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</si>
  <si>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</si>
  <si>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</si>
  <si>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</si>
  <si>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</si>
  <si>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</si>
  <si>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</si>
  <si>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</si>
  <si>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</si>
  <si>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</si>
  <si>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</si>
  <si>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</si>
  <si>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</si>
  <si>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</si>
  <si>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</si>
  <si>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</si>
  <si>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</si>
  <si>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</si>
  <si>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</si>
  <si>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</si>
  <si>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</si>
  <si>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</si>
  <si>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</si>
  <si>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</si>
  <si>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</si>
  <si>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</si>
  <si>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</si>
  <si>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</si>
  <si>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</si>
  <si>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</si>
  <si>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</si>
  <si>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</si>
  <si>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</si>
  <si>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</si>
  <si>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</si>
  <si>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</si>
  <si>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</si>
  <si>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</si>
  <si>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</si>
  <si>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</si>
  <si>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</si>
  <si>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</si>
  <si>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</si>
  <si>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</si>
  <si>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</si>
  <si>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</si>
  <si>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</si>
  <si>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</si>
  <si>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</si>
  <si>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</si>
  <si>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</si>
  <si>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</si>
  <si>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</si>
  <si>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</si>
  <si>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</si>
  <si>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</si>
  <si>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</si>
  <si>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</si>
  <si>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</si>
  <si>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</si>
  <si>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</si>
  <si>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</si>
  <si>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</si>
  <si>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</si>
  <si>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</si>
  <si>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</si>
  <si>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</si>
  <si>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</si>
  <si>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</si>
  <si>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</si>
  <si>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</si>
  <si>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</si>
  <si>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</si>
  <si>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</si>
  <si>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</si>
  <si>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</si>
  <si>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</si>
  <si>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</si>
  <si>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</si>
  <si>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</si>
  <si>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</si>
  <si>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</si>
  <si>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</si>
  <si>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</si>
  <si>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</si>
  <si>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</si>
  <si>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</si>
  <si>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</si>
  <si>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</si>
  <si>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</si>
  <si>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</si>
  <si>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</si>
  <si>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</si>
  <si>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</si>
  <si>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</si>
  <si>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</si>
  <si>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</si>
  <si>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</si>
  <si>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</si>
  <si>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</si>
  <si>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</si>
  <si>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</si>
  <si>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</si>
  <si>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</si>
  <si>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</si>
  <si>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</si>
  <si>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</si>
  <si>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</si>
  <si>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</si>
  <si>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</si>
  <si>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</si>
  <si>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</si>
  <si>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</si>
  <si>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</si>
  <si>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</si>
  <si>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</si>
  <si>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</si>
  <si>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</si>
  <si>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</si>
  <si>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</si>
  <si>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</si>
  <si>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</si>
  <si>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</si>
  <si>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</si>
  <si>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</si>
  <si>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</si>
  <si>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</si>
  <si>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</si>
  <si>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</si>
  <si>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</si>
  <si>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</si>
  <si>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</si>
  <si>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</si>
  <si>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</si>
  <si>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</si>
  <si>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</si>
  <si>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</si>
  <si>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</si>
  <si>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</si>
  <si>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</si>
  <si>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</si>
  <si>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</si>
  <si>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</si>
  <si>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</si>
  <si>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</si>
  <si>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</si>
  <si>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</si>
  <si>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</si>
  <si>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</si>
  <si>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</si>
  <si>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</si>
  <si>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</si>
  <si>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</si>
  <si>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</si>
  <si>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</si>
  <si>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</si>
  <si>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</si>
  <si>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</si>
  <si>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</si>
  <si>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</si>
  <si>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</si>
  <si>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</si>
  <si>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</si>
  <si>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</si>
  <si>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</si>
  <si>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</si>
  <si>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</si>
  <si>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</si>
  <si>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</si>
  <si>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</si>
  <si>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</si>
  <si>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</si>
  <si>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</si>
  <si>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</si>
  <si>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</si>
  <si>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</si>
  <si>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</si>
  <si>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</si>
  <si>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</si>
  <si>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</si>
  <si>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</si>
  <si>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</si>
  <si>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</si>
  <si>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</si>
  <si>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</si>
  <si>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</si>
  <si>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</si>
  <si>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</si>
  <si>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</si>
  <si>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</si>
  <si>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</si>
  <si>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</si>
  <si>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</si>
  <si>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</si>
  <si>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</si>
  <si>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</si>
  <si>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</si>
  <si>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</si>
  <si>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</si>
  <si>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</si>
  <si>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</si>
  <si>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</si>
  <si>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</si>
  <si>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</si>
  <si>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</si>
  <si>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</si>
  <si>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</si>
  <si>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</si>
  <si>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</si>
  <si>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</si>
  <si>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</si>
  <si>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</si>
  <si>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</si>
  <si>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</si>
  <si>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</si>
  <si>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</si>
  <si>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</si>
  <si>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</si>
  <si>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</si>
  <si>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</si>
  <si>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</si>
  <si>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</si>
  <si>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</si>
  <si>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</si>
  <si>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</si>
  <si>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</si>
  <si>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</si>
  <si>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</si>
  <si>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</si>
  <si>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</si>
  <si>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</si>
  <si>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</si>
  <si>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</si>
  <si>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</si>
  <si>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</si>
  <si>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</si>
  <si>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</si>
  <si>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</si>
  <si>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</si>
  <si>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</si>
  <si>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</si>
  <si>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</si>
  <si>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</si>
  <si>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</si>
  <si>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</si>
  <si>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</si>
  <si>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</si>
  <si>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</si>
  <si>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</si>
  <si>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</si>
  <si>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</si>
  <si>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</si>
  <si>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</si>
  <si>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</si>
  <si>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</si>
  <si>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</si>
  <si>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</si>
  <si>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</si>
  <si>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</si>
  <si>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</si>
  <si>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</si>
  <si>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</si>
  <si>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</si>
  <si>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</si>
  <si>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</si>
  <si>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</si>
  <si>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</si>
  <si>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</si>
  <si>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</si>
  <si>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</si>
  <si>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</si>
  <si>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</si>
  <si>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</si>
  <si>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</si>
  <si>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</si>
  <si>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</si>
  <si>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</si>
  <si>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</si>
  <si>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</si>
  <si>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</si>
  <si>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</si>
  <si>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</si>
  <si>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</si>
  <si>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</si>
  <si>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</si>
  <si>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</si>
  <si>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</si>
  <si>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</si>
  <si>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</si>
  <si>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</si>
  <si>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</si>
  <si>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</si>
  <si>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</si>
  <si>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</si>
  <si>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</si>
  <si>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</si>
  <si>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</si>
  <si>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</si>
  <si>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</si>
  <si>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</si>
  <si>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</si>
  <si>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</si>
  <si>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</si>
  <si>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</si>
  <si>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</si>
  <si>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</si>
  <si>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</si>
  <si>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</si>
  <si>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</si>
  <si>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</si>
  <si>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</si>
  <si>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</si>
  <si>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</si>
  <si>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</si>
  <si>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</si>
  <si>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</si>
  <si>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</si>
  <si>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</si>
  <si>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</si>
  <si>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</si>
  <si>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</si>
  <si>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</si>
  <si>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</si>
  <si>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</si>
  <si>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</si>
  <si>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</si>
  <si>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</si>
  <si>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</si>
  <si>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</si>
  <si>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</si>
  <si>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</si>
  <si>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</si>
  <si>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</si>
  <si>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</si>
  <si>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</si>
  <si>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</si>
  <si>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</si>
  <si>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</si>
  <si>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</si>
  <si>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</si>
  <si>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</si>
  <si>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</si>
  <si>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</si>
  <si>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</si>
  <si>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</si>
  <si>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</si>
  <si>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</si>
  <si>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</si>
  <si>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</si>
  <si>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</si>
  <si>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</si>
  <si>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</si>
  <si>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</si>
  <si>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</si>
  <si>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</si>
  <si>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</si>
  <si>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</si>
  <si>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</si>
  <si>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</si>
  <si>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</si>
  <si>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</si>
  <si>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</si>
  <si>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</si>
  <si>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</si>
  <si>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</si>
  <si>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</si>
  <si>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</si>
  <si>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</si>
  <si>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</si>
  <si>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</si>
  <si>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</si>
  <si>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</si>
  <si>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</si>
  <si>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</si>
  <si>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</si>
  <si>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</si>
  <si>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</si>
  <si>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</si>
  <si>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</si>
  <si>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</si>
  <si>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</si>
  <si>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</si>
  <si>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</si>
  <si>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</si>
  <si>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</si>
  <si>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</si>
  <si>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</si>
  <si>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</si>
  <si>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</si>
  <si>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</si>
  <si>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</si>
  <si>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</si>
  <si>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</si>
  <si>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</si>
  <si>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</si>
  <si>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</si>
  <si>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</si>
  <si>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</si>
  <si>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</si>
  <si>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</si>
  <si>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</si>
  <si>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</si>
  <si>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</si>
  <si>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</si>
  <si>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</si>
  <si>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</si>
  <si>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</si>
  <si>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</si>
  <si>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</si>
  <si>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</si>
  <si>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</si>
  <si>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</si>
  <si>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</si>
  <si>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</si>
  <si>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</si>
  <si>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</si>
  <si>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</si>
  <si>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</si>
  <si>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</si>
  <si>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</si>
  <si>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</si>
  <si>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</si>
  <si>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</si>
  <si>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</si>
  <si>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</si>
  <si>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</si>
  <si>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</si>
  <si>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</si>
  <si>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</si>
  <si>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</si>
  <si>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</si>
  <si>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</si>
  <si>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</si>
  <si>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</si>
  <si>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</si>
  <si>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</si>
  <si>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</si>
  <si>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</si>
  <si>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</si>
  <si>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</si>
  <si>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</si>
  <si>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</si>
  <si>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</si>
  <si>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</si>
  <si>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</si>
  <si>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</si>
  <si>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</si>
  <si>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</si>
  <si>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</si>
  <si>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</si>
  <si>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</si>
  <si>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</si>
  <si>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</si>
  <si>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</si>
  <si>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</si>
  <si>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</si>
  <si>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</si>
  <si>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</si>
  <si>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</si>
  <si>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</si>
  <si>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</si>
  <si>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</si>
  <si>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</si>
  <si>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</si>
  <si>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</si>
  <si>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</si>
  <si>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</si>
  <si>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</si>
  <si>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</si>
  <si>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</si>
  <si>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</si>
  <si>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</si>
  <si>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</si>
  <si>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</si>
  <si>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</si>
  <si>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</si>
  <si>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</si>
  <si>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</si>
  <si>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</si>
  <si>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</si>
  <si>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</si>
  <si>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</si>
  <si>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</si>
  <si>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</si>
  <si>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</si>
  <si>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</si>
  <si>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</si>
  <si>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</si>
  <si>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</si>
  <si>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</si>
  <si>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</si>
  <si>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</si>
  <si>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</si>
  <si>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</si>
  <si>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</si>
  <si>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</si>
  <si>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</si>
  <si>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</si>
  <si>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</si>
  <si>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</si>
  <si>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</si>
  <si>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</si>
  <si>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</si>
  <si>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</si>
  <si>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</si>
  <si>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</si>
  <si>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</si>
  <si>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</si>
  <si>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</si>
  <si>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</si>
  <si>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</si>
  <si>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</si>
  <si>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</si>
  <si>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</si>
  <si>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</si>
  <si>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</si>
  <si>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</si>
  <si>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</si>
  <si>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</si>
  <si>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</si>
  <si>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</si>
  <si>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</si>
  <si>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</si>
  <si>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</si>
  <si>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</si>
  <si>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</si>
  <si>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</si>
  <si>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</si>
  <si>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</si>
  <si>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</si>
  <si>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</si>
  <si>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</si>
  <si>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</si>
  <si>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</si>
  <si>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</si>
  <si>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</si>
  <si>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</si>
  <si>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</si>
  <si>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</si>
  <si>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</si>
  <si>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</si>
  <si>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</si>
  <si>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</si>
  <si>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</si>
  <si>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</si>
  <si>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</si>
  <si>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</si>
  <si>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</si>
  <si>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</si>
  <si>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</si>
  <si>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</si>
  <si>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</si>
  <si>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</si>
  <si>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</si>
  <si>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</si>
  <si>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</si>
  <si>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</si>
  <si>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</si>
  <si>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</si>
  <si>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</si>
  <si>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</si>
  <si>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</si>
  <si>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</si>
  <si>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</si>
  <si>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</si>
  <si>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</si>
  <si>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</si>
  <si>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</si>
  <si>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</si>
  <si>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</si>
  <si>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</si>
  <si>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</si>
  <si>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</si>
  <si>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</si>
  <si>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</si>
  <si>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</si>
  <si>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</si>
  <si>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</si>
  <si>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</si>
  <si>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</si>
  <si>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</si>
  <si>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</si>
  <si>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</si>
  <si>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</si>
  <si>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</si>
  <si>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</si>
  <si>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</si>
  <si>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</si>
  <si>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</si>
  <si>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</si>
  <si>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</si>
  <si>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</si>
  <si>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</si>
  <si>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</si>
  <si>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</si>
  <si>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</si>
  <si>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</si>
  <si>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</si>
  <si>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</si>
  <si>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</si>
  <si>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</si>
  <si>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</si>
  <si>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</si>
  <si>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</si>
  <si>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</si>
  <si>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</si>
  <si>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</si>
  <si>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</si>
  <si>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</si>
  <si>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</si>
  <si>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</si>
  <si>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</si>
  <si>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</si>
  <si>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</si>
  <si>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</si>
  <si>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</si>
  <si>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</si>
  <si>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</si>
  <si>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</si>
  <si>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</si>
  <si>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</si>
  <si>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</si>
  <si>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</si>
  <si>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</si>
  <si>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</si>
  <si>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</si>
  <si>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</si>
  <si>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</si>
  <si>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</si>
  <si>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</si>
  <si>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</si>
  <si>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</si>
  <si>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</si>
  <si>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</si>
  <si>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</si>
  <si>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</si>
  <si>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</si>
  <si>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</si>
  <si>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</si>
  <si>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</si>
  <si>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</si>
  <si>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</si>
  <si>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</si>
  <si>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</si>
  <si>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</si>
  <si>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</si>
  <si>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</si>
  <si>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</si>
  <si>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</si>
  <si>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</si>
  <si>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</si>
  <si>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</si>
  <si>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</si>
  <si>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</si>
  <si>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</si>
  <si>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</si>
  <si>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</si>
  <si>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</si>
  <si>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</si>
  <si>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</si>
  <si>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</si>
  <si>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</si>
  <si>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</si>
  <si>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</si>
  <si>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</si>
  <si>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</si>
  <si>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</si>
  <si>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</si>
  <si>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</si>
  <si>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</si>
  <si>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</si>
  <si>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</si>
  <si>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</si>
  <si>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</si>
  <si>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</si>
  <si>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</si>
  <si>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</si>
  <si>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</si>
  <si>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</si>
  <si>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</si>
  <si>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</si>
  <si>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</si>
  <si>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</si>
  <si>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</si>
  <si>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</si>
  <si>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</si>
  <si>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</si>
  <si>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</si>
  <si>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</si>
  <si>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</si>
  <si>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</si>
  <si>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</si>
  <si>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</si>
  <si>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</si>
  <si>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</si>
  <si>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</si>
  <si>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</si>
  <si>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</si>
  <si>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</si>
  <si>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</si>
  <si>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</si>
  <si>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</si>
  <si>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</si>
  <si>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</si>
  <si>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</si>
  <si>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</si>
  <si>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</si>
  <si>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</si>
  <si>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</si>
  <si>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</si>
  <si>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</si>
  <si>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</si>
  <si>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</si>
  <si>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</si>
  <si>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</si>
  <si>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</si>
  <si>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</si>
  <si>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</si>
  <si>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</si>
  <si>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</si>
  <si>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</si>
  <si>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</si>
  <si>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</si>
  <si>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</si>
  <si>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</si>
  <si>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</si>
  <si>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</si>
  <si>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</si>
  <si>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</si>
  <si>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</si>
  <si>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</si>
  <si>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</si>
  <si>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</si>
  <si>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</si>
  <si>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</si>
  <si>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</si>
  <si>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</si>
  <si>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</si>
  <si>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</si>
  <si>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</si>
  <si>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</si>
  <si>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</si>
  <si>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</si>
  <si>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</si>
  <si>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</si>
  <si>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</si>
  <si>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</si>
  <si>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</si>
  <si>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</si>
  <si>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</si>
  <si>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</si>
  <si>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</si>
  <si>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</si>
  <si>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</si>
  <si>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</si>
  <si>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</si>
  <si>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</si>
  <si>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</si>
  <si>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</si>
  <si>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</si>
  <si>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</si>
  <si>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</si>
  <si>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</si>
  <si>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</si>
  <si>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</si>
  <si>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</si>
  <si>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</si>
  <si>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</si>
  <si>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</si>
  <si>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</si>
  <si>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</si>
  <si>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</si>
  <si>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</si>
  <si>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</si>
  <si>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</si>
  <si>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</si>
  <si>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</si>
  <si>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</si>
  <si>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</si>
  <si>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</si>
  <si>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</si>
  <si>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</si>
  <si>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</si>
  <si>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</si>
  <si>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</si>
  <si>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</si>
  <si>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</si>
  <si>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</si>
  <si>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</si>
  <si>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</si>
  <si>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</si>
  <si>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</si>
  <si>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</si>
  <si>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</si>
  <si>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</si>
  <si>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</si>
  <si>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</si>
  <si>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</si>
  <si>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</si>
  <si>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</si>
  <si>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</si>
  <si>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</si>
  <si>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</si>
  <si>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</si>
  <si>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</si>
  <si>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</si>
  <si>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</si>
  <si>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</si>
  <si>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</si>
  <si>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</si>
  <si>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</si>
  <si>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</si>
  <si>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</si>
  <si>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</si>
  <si>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</si>
  <si>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</si>
  <si>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</si>
  <si>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</si>
  <si>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</si>
  <si>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</si>
  <si>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</si>
  <si>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</si>
  <si>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</si>
  <si>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</si>
  <si>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</si>
  <si>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</si>
  <si>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</si>
  <si>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</si>
  <si>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</si>
  <si>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</si>
  <si>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</si>
  <si>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</si>
  <si>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</si>
  <si>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</si>
  <si>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</si>
  <si>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</si>
  <si>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</si>
  <si>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</si>
  <si>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</si>
  <si>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</si>
  <si>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</si>
  <si>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</si>
  <si>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</si>
  <si>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</si>
  <si>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</si>
  <si>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</si>
  <si>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</si>
  <si>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</si>
  <si>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</si>
  <si>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</si>
  <si>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</si>
  <si>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</si>
  <si>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</si>
  <si>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</si>
  <si>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</si>
  <si>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</si>
  <si>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</si>
  <si>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</si>
  <si>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</si>
  <si>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</si>
  <si>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</si>
  <si>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</si>
  <si>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</si>
  <si>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</si>
  <si>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</si>
  <si>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</si>
  <si>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</si>
  <si>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</si>
  <si>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</si>
  <si>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</si>
  <si>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</si>
  <si>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</si>
  <si>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</si>
  <si>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</si>
  <si>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</si>
  <si>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</si>
  <si>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</si>
  <si>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</si>
  <si>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</si>
  <si>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</si>
  <si>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</si>
  <si>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</si>
  <si>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</si>
  <si>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</si>
  <si>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</si>
  <si>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</si>
  <si>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</si>
  <si>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</si>
  <si>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</si>
  <si>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</si>
  <si>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</si>
  <si>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</si>
  <si>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</si>
  <si>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</si>
  <si>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</si>
  <si>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</si>
  <si>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</si>
  <si>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</si>
  <si>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</si>
  <si>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</si>
  <si>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</si>
  <si>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</si>
  <si>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</si>
  <si>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</si>
  <si>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</si>
  <si>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</si>
  <si>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</si>
  <si>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</si>
  <si>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</si>
  <si>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</si>
  <si>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</si>
  <si>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</si>
  <si>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</si>
  <si>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</si>
  <si>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</si>
  <si>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</si>
  <si>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</si>
  <si>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</si>
  <si>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</si>
  <si>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</si>
  <si>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</si>
  <si>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</si>
  <si>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</si>
  <si>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</si>
  <si>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</si>
  <si>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</si>
  <si>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</si>
  <si>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</si>
  <si>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</si>
  <si>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</si>
  <si>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</si>
  <si>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</si>
  <si>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</si>
  <si>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</si>
  <si>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</si>
  <si>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</si>
  <si>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</si>
  <si>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</si>
  <si>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</si>
  <si>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</si>
  <si>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</si>
  <si>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</si>
  <si>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</si>
  <si>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</si>
  <si>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</si>
  <si>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</si>
  <si>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</si>
  <si>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</si>
  <si>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</si>
  <si>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</si>
  <si>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</si>
  <si>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</si>
  <si>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</si>
  <si>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</si>
  <si>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</si>
  <si>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</si>
  <si>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</si>
  <si>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</si>
  <si>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</si>
  <si>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</si>
  <si>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</si>
  <si>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</si>
  <si>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</si>
  <si>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</si>
  <si>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</si>
  <si>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</si>
  <si>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</si>
  <si>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</si>
  <si>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</si>
  <si>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</si>
  <si>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</si>
  <si>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</si>
  <si>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</si>
  <si>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</si>
  <si>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</si>
  <si>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</si>
  <si>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</si>
  <si>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</si>
  <si>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</si>
  <si>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</si>
  <si>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</si>
  <si>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</si>
  <si>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</si>
  <si>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</si>
  <si>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</si>
  <si>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</si>
  <si>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</si>
  <si>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</si>
  <si>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</si>
  <si>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</si>
  <si>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</si>
  <si>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</si>
  <si>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</si>
  <si>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</si>
  <si>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</si>
  <si>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</si>
  <si>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</si>
  <si>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</si>
  <si>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</si>
  <si>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</si>
  <si>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</si>
  <si>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</si>
  <si>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</si>
  <si>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</si>
  <si>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</si>
  <si>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</si>
  <si>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</si>
  <si>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</si>
  <si>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</si>
  <si>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</si>
  <si>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</si>
  <si>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</si>
  <si>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</si>
  <si>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</si>
  <si>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</si>
  <si>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</si>
  <si>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</si>
  <si>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</si>
  <si>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</si>
  <si>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</si>
  <si>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</si>
  <si>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</si>
  <si>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</si>
  <si>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</si>
  <si>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</si>
  <si>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</si>
  <si>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</si>
  <si>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</si>
  <si>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</si>
  <si>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</si>
  <si>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</si>
  <si>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</si>
  <si>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</si>
  <si>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</si>
  <si>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</si>
  <si>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</si>
  <si>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</si>
  <si>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</si>
  <si>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</si>
  <si>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</si>
  <si>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</si>
  <si>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</si>
  <si>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</si>
  <si>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</si>
  <si>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</si>
  <si>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</si>
  <si>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</si>
  <si>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</si>
  <si>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</si>
  <si>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</si>
  <si>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</si>
  <si>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</si>
  <si>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</si>
  <si>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</si>
  <si>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</si>
  <si>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</si>
  <si>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</si>
  <si>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</si>
  <si>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</si>
  <si>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</si>
  <si>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</si>
  <si>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</si>
  <si>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</si>
  <si>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</si>
  <si>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</si>
  <si>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</si>
  <si>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</si>
  <si>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</si>
  <si>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</si>
  <si>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</si>
  <si>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</si>
  <si>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</si>
  <si>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</si>
  <si>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</si>
  <si>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</si>
  <si>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</si>
  <si>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</si>
  <si>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</si>
  <si>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</si>
  <si>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</si>
  <si>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</si>
  <si>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</si>
  <si>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</si>
  <si>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</si>
  <si>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</si>
  <si>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</si>
  <si>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</si>
  <si>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</si>
  <si>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</si>
  <si>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</si>
  <si>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</si>
  <si>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</si>
  <si>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</si>
  <si>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</si>
  <si>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</si>
  <si>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</si>
  <si>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</si>
  <si>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</si>
  <si>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</si>
  <si>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</si>
  <si>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</si>
  <si>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</si>
  <si>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</si>
  <si>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</si>
  <si>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</si>
  <si>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</si>
  <si>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</si>
  <si>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</si>
  <si>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</si>
  <si>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</si>
  <si>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</si>
  <si>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</si>
  <si>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</si>
  <si>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</si>
  <si>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</si>
  <si>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</si>
  <si>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</si>
  <si>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</si>
  <si>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</si>
  <si>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</si>
  <si>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</si>
  <si>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</si>
  <si>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</si>
  <si>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</si>
  <si>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</si>
  <si>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</si>
  <si>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</si>
  <si>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</si>
  <si>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</si>
  <si>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</si>
  <si>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</si>
  <si>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</si>
  <si>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</si>
  <si>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</si>
  <si>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</si>
  <si>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</si>
  <si>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</si>
  <si>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</si>
  <si>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</si>
  <si>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</si>
  <si>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</si>
  <si>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</si>
  <si>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</si>
  <si>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</si>
  <si>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</si>
  <si>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</si>
  <si>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</si>
  <si>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</si>
  <si>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</si>
  <si>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</si>
  <si>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</si>
  <si>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</si>
  <si>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</si>
  <si>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</si>
  <si>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</si>
  <si>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</si>
  <si>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</si>
  <si>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</si>
  <si>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</si>
  <si>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</si>
  <si>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</si>
  <si>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</si>
  <si>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</si>
  <si>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</si>
  <si>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</si>
  <si>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</si>
  <si>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</si>
  <si>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</si>
  <si>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</si>
  <si>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</si>
  <si>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</si>
  <si>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</si>
  <si>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</si>
  <si>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</si>
  <si>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</si>
  <si>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</si>
  <si>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</si>
  <si>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</si>
  <si>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</si>
  <si>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</si>
  <si>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</si>
  <si>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</si>
  <si>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</si>
  <si>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</si>
  <si>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</si>
  <si>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</si>
  <si>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</si>
  <si>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</si>
  <si>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</si>
  <si>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</si>
  <si>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</si>
  <si>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</si>
  <si>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</si>
  <si>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</si>
  <si>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</si>
  <si>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</si>
  <si>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</si>
  <si>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</si>
  <si>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</si>
  <si>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</si>
  <si>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</si>
  <si>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</si>
  <si>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</si>
  <si>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</si>
  <si>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</si>
  <si>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</si>
  <si>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</si>
  <si>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</si>
  <si>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</si>
  <si>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</si>
  <si>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</si>
  <si>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</si>
  <si>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</si>
  <si>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</si>
  <si>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</si>
  <si>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</si>
  <si>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</si>
  <si>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</si>
  <si>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</si>
  <si>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</si>
  <si>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</si>
  <si>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</si>
  <si>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</si>
  <si>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</si>
  <si>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</si>
  <si>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</si>
  <si>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</si>
  <si>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</si>
  <si>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</si>
  <si>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</si>
  <si>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</si>
  <si>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</si>
  <si>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</si>
  <si>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</si>
  <si>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</si>
  <si>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</si>
  <si>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</si>
  <si>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</si>
  <si>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</si>
  <si>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</si>
  <si>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</si>
  <si>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</si>
  <si>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</si>
  <si>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</si>
  <si>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</si>
  <si>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</si>
  <si>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</si>
  <si>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</si>
  <si>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</si>
  <si>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</si>
  <si>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</si>
  <si>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</si>
  <si>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</si>
  <si>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</si>
  <si>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</si>
  <si>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</si>
  <si>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</si>
  <si>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</si>
  <si>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</si>
  <si>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</si>
  <si>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</si>
  <si>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</si>
  <si>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</si>
  <si>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</si>
  <si>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</si>
  <si>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</si>
  <si>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</si>
  <si>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</si>
  <si>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</si>
  <si>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</si>
  <si>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</si>
  <si>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</si>
  <si>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</si>
  <si>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</si>
  <si>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</si>
  <si>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</si>
  <si>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</si>
  <si>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</si>
  <si>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</si>
  <si>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</si>
  <si>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</si>
  <si>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</si>
  <si>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</si>
  <si>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</si>
  <si>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</si>
  <si>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</si>
  <si>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</si>
  <si>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</si>
  <si>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</si>
  <si>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</si>
  <si>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</si>
  <si>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</si>
  <si>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</si>
  <si>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</si>
  <si>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</si>
  <si>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</si>
  <si>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</si>
  <si>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</si>
  <si>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</si>
  <si>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</si>
  <si>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</si>
  <si>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</si>
  <si>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</si>
  <si>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</si>
  <si>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</si>
  <si>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</si>
  <si>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</si>
  <si>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</si>
  <si>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</si>
  <si>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</si>
  <si>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</si>
  <si>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</si>
  <si>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</si>
  <si>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</si>
  <si>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</si>
  <si>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</si>
  <si>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</si>
  <si>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</si>
  <si>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</si>
  <si>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</si>
  <si>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</si>
  <si>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</si>
  <si>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</si>
  <si>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</si>
  <si>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</si>
  <si>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</si>
  <si>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</si>
  <si>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</si>
  <si>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</si>
  <si>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</si>
  <si>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</si>
  <si>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</si>
  <si>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</si>
  <si>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</si>
  <si>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</si>
  <si>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</si>
  <si>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</si>
  <si>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</si>
  <si>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</si>
  <si>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</si>
  <si>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</si>
  <si>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</si>
  <si>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</si>
  <si>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</si>
  <si>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</si>
  <si>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</si>
  <si>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</si>
  <si>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</si>
  <si>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</si>
  <si>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</si>
  <si>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</si>
  <si>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</si>
  <si>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</si>
  <si>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</si>
  <si>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</si>
  <si>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</si>
  <si>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</si>
  <si>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</si>
  <si>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</si>
  <si>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</si>
  <si>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</si>
  <si>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</si>
  <si>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</si>
  <si>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</si>
  <si>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</si>
  <si>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</si>
  <si>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</si>
  <si>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</si>
  <si>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</si>
  <si>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</si>
  <si>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</si>
  <si>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</si>
  <si>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</si>
  <si>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</si>
  <si>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</si>
  <si>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</si>
  <si>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</si>
  <si>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</si>
  <si>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</si>
  <si>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</si>
  <si>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</si>
  <si>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</si>
  <si>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</si>
  <si>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</si>
  <si>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</si>
  <si>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</si>
  <si>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</si>
  <si>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</si>
  <si>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</si>
  <si>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</si>
  <si>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</si>
  <si>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</si>
  <si>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</si>
  <si>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</si>
  <si>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</si>
  <si>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</si>
  <si>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</si>
  <si>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</si>
  <si>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</si>
  <si>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</si>
  <si>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</si>
  <si>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</si>
  <si>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</si>
  <si>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</si>
  <si>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</si>
  <si>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</si>
  <si>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</si>
  <si>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</si>
  <si>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</si>
  <si>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</si>
  <si>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</si>
  <si>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</si>
  <si>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</si>
  <si>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</si>
  <si>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</si>
  <si>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</si>
  <si>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</si>
  <si>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</si>
  <si>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</si>
  <si>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</si>
  <si>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</si>
  <si>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</si>
  <si>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</si>
  <si>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</si>
  <si>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</si>
  <si>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</si>
  <si>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</si>
  <si>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</si>
  <si>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</si>
  <si>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</si>
  <si>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</si>
  <si>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</si>
  <si>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</si>
  <si>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</si>
  <si>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</si>
  <si>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</si>
  <si>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</si>
  <si>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</si>
  <si>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</si>
  <si>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</si>
  <si>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</si>
  <si>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</si>
  <si>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</si>
  <si>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</si>
  <si>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</si>
  <si>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</si>
  <si>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</si>
  <si>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</si>
  <si>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</si>
  <si>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</si>
  <si>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</si>
  <si>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</si>
  <si>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</si>
  <si>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</si>
  <si>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</si>
  <si>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</si>
  <si>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</si>
  <si>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</si>
  <si>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</si>
  <si>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</si>
  <si>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</si>
  <si>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</si>
  <si>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</si>
  <si>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</si>
  <si>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</si>
  <si>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</si>
  <si>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</si>
  <si>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</si>
  <si>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</si>
  <si>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</si>
  <si>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</si>
  <si>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</si>
  <si>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</si>
  <si>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</si>
  <si>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</si>
  <si>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</si>
  <si>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</si>
  <si>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</si>
  <si>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</si>
  <si>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</si>
  <si>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</si>
  <si>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</si>
  <si>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</si>
  <si>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</si>
  <si>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</si>
  <si>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</si>
  <si>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</si>
  <si>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</si>
  <si>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</si>
  <si>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</si>
  <si>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</si>
  <si>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</si>
  <si>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</si>
  <si>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</si>
  <si>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</si>
  <si>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</si>
  <si>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</si>
  <si>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</si>
  <si>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</si>
  <si>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</si>
  <si>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</si>
  <si>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</si>
  <si>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</si>
  <si>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</si>
  <si>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</si>
  <si>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</si>
  <si>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</si>
  <si>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</si>
  <si>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</si>
  <si>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</si>
  <si>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</si>
  <si>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</si>
  <si>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</si>
  <si>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</si>
  <si>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</si>
  <si>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</si>
  <si>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</si>
  <si>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</si>
  <si>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</si>
  <si>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</si>
  <si>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</si>
  <si>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</si>
  <si>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</si>
  <si>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</si>
  <si>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</si>
  <si>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</si>
  <si>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</si>
  <si>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</si>
  <si>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</si>
  <si>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</si>
  <si>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</si>
  <si>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</si>
  <si>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</si>
  <si>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</si>
  <si>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</si>
  <si>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</si>
  <si>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</si>
  <si>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</si>
  <si>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</si>
  <si>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</si>
  <si>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</si>
  <si>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</si>
  <si>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</si>
  <si>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</si>
  <si>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</si>
  <si>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</si>
  <si>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</si>
  <si>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</si>
  <si>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</si>
  <si>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</si>
  <si>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</si>
  <si>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</si>
  <si>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</si>
  <si>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</si>
  <si>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</si>
  <si>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</si>
  <si>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</si>
  <si>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</si>
  <si>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</si>
  <si>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</si>
  <si>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</si>
  <si>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</si>
  <si>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</si>
  <si>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</si>
  <si>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</si>
  <si>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</si>
  <si>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</si>
  <si>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</si>
  <si>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</si>
  <si>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</si>
  <si>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</si>
  <si>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</si>
  <si>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</si>
  <si>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</si>
  <si>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</si>
  <si>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</si>
  <si>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</si>
  <si>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</si>
  <si>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</si>
  <si>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</si>
  <si>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</si>
  <si>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</si>
  <si>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</si>
  <si>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</si>
  <si>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</si>
  <si>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</si>
  <si>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</si>
  <si>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</si>
  <si>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</si>
  <si>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</si>
  <si>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</si>
  <si>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</si>
  <si>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</si>
  <si>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</si>
  <si>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</si>
  <si>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</si>
  <si>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</si>
  <si>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</si>
  <si>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</si>
  <si>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</si>
  <si>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</si>
  <si>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</si>
  <si>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</si>
  <si>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</si>
  <si>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</si>
  <si>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</si>
  <si>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</si>
  <si>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</si>
  <si>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</si>
  <si>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</si>
  <si>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</si>
  <si>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</si>
  <si>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</si>
  <si>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</si>
  <si>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</si>
  <si>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</si>
  <si>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</si>
  <si>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</si>
  <si>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</si>
  <si>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</si>
  <si>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</si>
  <si>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</si>
  <si>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</si>
  <si>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</si>
  <si>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</si>
  <si>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</si>
  <si>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</si>
  <si>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</si>
  <si>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</si>
  <si>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</si>
  <si>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</si>
  <si>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</si>
  <si>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</si>
  <si>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</si>
  <si>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</si>
  <si>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</si>
  <si>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</si>
  <si>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</si>
  <si>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</si>
  <si>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</si>
  <si>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</si>
  <si>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</si>
  <si>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</si>
  <si>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</si>
  <si>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</si>
  <si>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</si>
  <si>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</si>
  <si>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</si>
  <si>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</si>
  <si>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</si>
  <si>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</si>
  <si>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</si>
  <si>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</si>
  <si>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</si>
  <si>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</si>
  <si>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</si>
  <si>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</si>
  <si>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</si>
  <si>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</si>
  <si>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</si>
  <si>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</si>
  <si>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</si>
  <si>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</si>
  <si>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</si>
  <si>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</si>
  <si>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</si>
  <si>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</si>
  <si>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</si>
  <si>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</si>
  <si>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</si>
  <si>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</si>
  <si>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</si>
  <si>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</si>
  <si>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</si>
  <si>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</si>
  <si>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</si>
  <si>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</si>
  <si>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</si>
  <si>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</si>
  <si>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</si>
  <si>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</si>
  <si>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</si>
  <si>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</si>
  <si>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</si>
  <si>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</si>
  <si>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</si>
  <si>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</si>
  <si>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</si>
  <si>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</si>
  <si>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</si>
  <si>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</si>
  <si>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</si>
  <si>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</si>
  <si>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</si>
  <si>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</si>
  <si>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</si>
  <si>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</si>
  <si>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</si>
  <si>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</si>
  <si>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</si>
  <si>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</si>
  <si>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</si>
  <si>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</si>
  <si>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</si>
  <si>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</si>
  <si>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</si>
  <si>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</si>
  <si>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</si>
  <si>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</si>
  <si>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</si>
  <si>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</si>
  <si>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</si>
  <si>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</si>
  <si>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</si>
  <si>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</si>
  <si>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</si>
  <si>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</si>
  <si>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</si>
  <si>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</si>
  <si>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</si>
  <si>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</si>
  <si>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</si>
  <si>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</si>
  <si>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</si>
  <si>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</si>
  <si>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</si>
  <si>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</si>
  <si>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</si>
  <si>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</si>
  <si>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</si>
  <si>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</si>
  <si>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</si>
  <si>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</si>
  <si>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</si>
  <si>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</si>
  <si>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</si>
  <si>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</si>
  <si>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</si>
  <si>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</si>
  <si>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</si>
  <si>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</si>
  <si>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</si>
  <si>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</si>
  <si>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</si>
  <si>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</si>
  <si>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</si>
  <si>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</si>
  <si>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</si>
  <si>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</si>
  <si>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</si>
  <si>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</si>
  <si>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</si>
  <si>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</si>
  <si>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</si>
  <si>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</si>
  <si>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</si>
  <si>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</si>
  <si>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</si>
  <si>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</si>
  <si>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</si>
  <si>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</si>
  <si>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</si>
  <si>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</si>
  <si>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</si>
  <si>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</si>
  <si>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</si>
  <si>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</si>
  <si>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</si>
  <si>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</si>
  <si>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</si>
  <si>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</si>
  <si>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</si>
  <si>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</si>
  <si>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</si>
  <si>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</si>
  <si>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</si>
  <si>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</si>
  <si>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</si>
  <si>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</si>
  <si>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</si>
  <si>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</si>
  <si>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</si>
  <si>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</si>
  <si>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</si>
  <si>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</si>
  <si>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</si>
  <si>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</si>
  <si>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</si>
  <si>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</si>
  <si>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</si>
  <si>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</si>
  <si>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</si>
  <si>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</si>
  <si>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</si>
  <si>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</si>
  <si>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</si>
  <si>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</si>
  <si>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</si>
  <si>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</si>
  <si>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</si>
  <si>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</si>
  <si>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</si>
  <si>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</si>
  <si>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</si>
  <si>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</si>
  <si>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</si>
  <si>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</si>
  <si>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</si>
  <si>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</si>
  <si>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</si>
  <si>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</si>
  <si>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</si>
  <si>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</si>
  <si>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</si>
  <si>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</si>
  <si>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</si>
  <si>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</si>
  <si>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</si>
  <si>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</si>
  <si>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</si>
  <si>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</si>
  <si>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</si>
  <si>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</si>
  <si>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</si>
  <si>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</si>
  <si>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</si>
  <si>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</si>
  <si>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</si>
  <si>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</si>
  <si>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</si>
  <si>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</si>
  <si>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</si>
  <si>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</si>
  <si>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</si>
  <si>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</si>
  <si>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</si>
  <si>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</si>
  <si>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</si>
  <si>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</si>
  <si>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</si>
  <si>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</si>
  <si>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</si>
  <si>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</si>
  <si>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</si>
  <si>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</si>
  <si>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</si>
  <si>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</si>
  <si>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</si>
  <si>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</si>
  <si>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</si>
  <si>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</si>
  <si>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</si>
  <si>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</si>
  <si>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</si>
  <si>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</si>
  <si>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</si>
  <si>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</si>
  <si>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</si>
  <si>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</si>
  <si>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</si>
  <si>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</si>
  <si>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</si>
  <si>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</si>
  <si>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</si>
  <si>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</si>
  <si>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</si>
  <si>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</si>
  <si>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</si>
  <si>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</si>
  <si>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</si>
  <si>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</si>
  <si>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</si>
  <si>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</si>
  <si>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</si>
  <si>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</si>
  <si>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</si>
  <si>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</si>
  <si>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</si>
  <si>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</si>
  <si>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</si>
  <si>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</si>
  <si>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</si>
  <si>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</si>
  <si>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</si>
  <si>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</si>
  <si>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</si>
  <si>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</si>
  <si>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</si>
  <si>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</si>
  <si>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</si>
  <si>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</si>
  <si>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</si>
  <si>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</si>
  <si>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</si>
  <si>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</si>
  <si>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</si>
  <si>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</si>
  <si>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</si>
  <si>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</si>
  <si>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</si>
  <si>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</si>
  <si>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</si>
  <si>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</si>
  <si>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</si>
  <si>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</si>
  <si>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</si>
  <si>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</si>
  <si>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</si>
  <si>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</si>
  <si>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</si>
  <si>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</si>
  <si>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</si>
  <si>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</si>
  <si>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</si>
  <si>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</si>
  <si>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</si>
  <si>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</si>
  <si>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</si>
  <si>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</si>
  <si>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</si>
  <si>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</si>
  <si>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</si>
  <si>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</si>
  <si>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</si>
  <si>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</si>
  <si>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</si>
  <si>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</si>
  <si>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</si>
  <si>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</si>
  <si>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</si>
  <si>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</si>
  <si>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</si>
  <si>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</si>
  <si>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</si>
  <si>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</si>
  <si>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</si>
  <si>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</si>
  <si>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</si>
  <si>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</si>
  <si>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</si>
  <si>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</si>
  <si>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</si>
  <si>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</si>
  <si>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</si>
  <si>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</si>
  <si>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</si>
  <si>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</si>
  <si>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</si>
  <si>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</si>
  <si>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</si>
  <si>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</si>
  <si>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</si>
  <si>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</si>
  <si>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</si>
  <si>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</si>
  <si>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</si>
  <si>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</si>
  <si>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</si>
  <si>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</si>
  <si>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</si>
  <si>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</si>
  <si>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</si>
  <si>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</si>
  <si>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</si>
  <si>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</si>
  <si>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</si>
  <si>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</si>
  <si>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</si>
  <si>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</si>
  <si>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</si>
  <si>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</si>
  <si>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</si>
  <si>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</si>
  <si>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</si>
  <si>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</si>
  <si>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</si>
  <si>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</si>
  <si>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</si>
  <si>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</si>
  <si>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</si>
  <si>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</si>
  <si>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</si>
  <si>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</si>
  <si>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</si>
  <si>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</si>
  <si>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</si>
  <si>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</si>
  <si>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</si>
  <si>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</si>
  <si>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</si>
  <si>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</si>
  <si>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</si>
  <si>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</si>
  <si>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</si>
  <si>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</si>
  <si>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</si>
  <si>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</si>
  <si>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</si>
  <si>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</si>
  <si>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</si>
  <si>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</si>
  <si>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</si>
  <si>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</si>
  <si>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</si>
  <si>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</si>
  <si>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</si>
  <si>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</si>
  <si>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</si>
  <si>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</si>
  <si>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</si>
  <si>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</si>
  <si>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</si>
  <si>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</si>
  <si>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</si>
  <si>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</si>
  <si>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</si>
  <si>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</si>
  <si>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</si>
  <si>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</si>
  <si>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</si>
  <si>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</si>
  <si>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</si>
  <si>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</si>
  <si>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</si>
  <si>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</si>
  <si>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</si>
  <si>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</si>
  <si>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</si>
  <si>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</si>
  <si>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</si>
  <si>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</si>
  <si>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</si>
  <si>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</si>
  <si>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</si>
  <si>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</si>
  <si>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</si>
  <si>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</si>
  <si>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</si>
  <si>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</si>
  <si>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</si>
  <si>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</si>
  <si>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</si>
  <si>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</si>
  <si>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</si>
  <si>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</si>
  <si>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</si>
  <si>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</si>
  <si>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</si>
  <si>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</si>
  <si>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</si>
  <si>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</si>
  <si>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</si>
  <si>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</si>
  <si>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</si>
  <si>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</si>
  <si>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</si>
  <si>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</si>
  <si>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</si>
  <si>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</si>
  <si>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</si>
  <si>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</si>
  <si>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</si>
  <si>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</si>
  <si>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</si>
  <si>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</si>
  <si>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</si>
  <si>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</si>
  <si>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</si>
  <si>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</si>
  <si>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</si>
  <si>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</si>
  <si>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</si>
  <si>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</si>
  <si>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</si>
  <si>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</si>
  <si>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</si>
  <si>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</si>
  <si>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</si>
  <si>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</si>
  <si>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</si>
  <si>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</si>
  <si>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</si>
  <si>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</si>
  <si>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</si>
  <si>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</si>
  <si>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</si>
  <si>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</si>
  <si>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</si>
  <si>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</si>
  <si>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</si>
  <si>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</si>
  <si>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</si>
  <si>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</si>
  <si>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</si>
  <si>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</si>
  <si>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</si>
  <si>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</si>
  <si>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</si>
  <si>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</si>
  <si>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</si>
  <si>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</si>
  <si>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</si>
  <si>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</si>
  <si>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</si>
  <si>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</si>
  <si>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</si>
  <si>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</si>
  <si>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</si>
  <si>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</si>
  <si>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</si>
  <si>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</si>
  <si>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</si>
  <si>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</si>
  <si>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</si>
  <si>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</si>
  <si>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</si>
  <si>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</si>
  <si>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</si>
  <si>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</si>
  <si>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</si>
  <si>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</si>
  <si>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</si>
  <si>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</si>
  <si>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</si>
  <si>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</si>
  <si>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</si>
  <si>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</si>
  <si>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</si>
  <si>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</si>
  <si>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</si>
  <si>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</si>
  <si>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</si>
  <si>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</si>
  <si>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</si>
  <si>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</si>
  <si>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</si>
  <si>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</si>
  <si>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</si>
  <si>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</si>
  <si>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</si>
  <si>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</si>
  <si>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</si>
  <si>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</si>
  <si>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</si>
  <si>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</si>
  <si>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</si>
  <si>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</si>
  <si>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</si>
  <si>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</si>
  <si>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</si>
  <si>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</si>
  <si>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</si>
  <si>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</si>
  <si>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</si>
  <si>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</si>
  <si>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</si>
  <si>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</si>
  <si>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</si>
  <si>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</si>
  <si>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</si>
  <si>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</si>
  <si>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</si>
  <si>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</si>
  <si>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</si>
  <si>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</si>
  <si>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</si>
  <si>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</si>
  <si>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</si>
  <si>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</si>
  <si>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</si>
  <si>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</si>
  <si>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</si>
  <si>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</si>
  <si>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</si>
  <si>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</si>
  <si>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</si>
  <si>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</si>
  <si>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</si>
  <si>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</si>
  <si>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</si>
  <si>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</si>
  <si>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</si>
  <si>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</si>
  <si>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</si>
  <si>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</si>
  <si>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</si>
  <si>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</si>
  <si>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</si>
  <si>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</si>
  <si>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</si>
  <si>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</si>
  <si>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</si>
  <si>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</si>
  <si>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</si>
  <si>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</si>
  <si>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</si>
  <si>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</si>
  <si>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</si>
  <si>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</si>
  <si>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</si>
  <si>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</si>
  <si>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</si>
  <si>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</si>
  <si>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</si>
  <si>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</si>
  <si>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</si>
  <si>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</si>
  <si>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</si>
  <si>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</si>
  <si>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</si>
  <si>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</si>
  <si>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</si>
  <si>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</si>
  <si>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</si>
  <si>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</si>
  <si>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</si>
  <si>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</si>
  <si>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</si>
  <si>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</si>
  <si>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</si>
  <si>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</si>
  <si>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</si>
  <si>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</si>
  <si>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</si>
  <si>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</si>
  <si>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</si>
  <si>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</si>
  <si>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</si>
  <si>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</si>
  <si>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</si>
  <si>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</si>
  <si>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</si>
  <si>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</si>
  <si>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</si>
  <si>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</si>
  <si>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</si>
  <si>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</si>
  <si>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</si>
  <si>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</si>
  <si>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</si>
  <si>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</si>
  <si>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</si>
  <si>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</si>
  <si>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</si>
  <si>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</si>
  <si>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</si>
  <si>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</si>
  <si>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</si>
  <si>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</si>
  <si>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</si>
  <si>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</si>
  <si>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</si>
  <si>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</si>
  <si>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</si>
  <si>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</si>
  <si>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</si>
  <si>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</si>
  <si>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</si>
  <si>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</si>
  <si>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</si>
  <si>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</si>
  <si>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</si>
  <si>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</si>
  <si>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</si>
  <si>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</si>
  <si>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</si>
  <si>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</si>
  <si>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</si>
  <si>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</si>
  <si>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</si>
  <si>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</si>
  <si>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</si>
  <si>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</si>
  <si>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</si>
  <si>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</si>
  <si>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</si>
  <si>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</si>
  <si>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</si>
  <si>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</si>
  <si>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</si>
  <si>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</si>
  <si>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</si>
  <si>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</si>
  <si>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</si>
  <si>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</si>
  <si>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</si>
  <si>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</si>
  <si>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</si>
  <si>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</si>
  <si>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</si>
  <si>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</si>
  <si>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</si>
  <si>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</si>
  <si>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</si>
  <si>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</si>
  <si>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</si>
  <si>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</si>
  <si>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</si>
  <si>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</si>
  <si>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</si>
  <si>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</si>
  <si>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</si>
  <si>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</si>
  <si>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</si>
  <si>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</si>
  <si>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</si>
  <si>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</si>
  <si>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</si>
  <si>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</si>
  <si>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</si>
  <si>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</si>
  <si>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</si>
  <si>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</si>
  <si>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</si>
  <si>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</si>
  <si>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</si>
  <si>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</si>
  <si>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</si>
  <si>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</si>
  <si>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</si>
  <si>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</si>
  <si>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</si>
  <si>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</si>
  <si>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</si>
  <si>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</si>
  <si>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</si>
  <si>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</si>
  <si>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</si>
  <si>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</si>
  <si>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</si>
  <si>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</si>
  <si>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</si>
  <si>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</si>
  <si>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</si>
  <si>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</si>
  <si>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</si>
  <si>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</si>
  <si>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</si>
  <si>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</si>
  <si>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</si>
  <si>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</si>
  <si>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</si>
  <si>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</si>
  <si>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</si>
  <si>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</si>
  <si>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</si>
  <si>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</si>
  <si>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</si>
  <si>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</si>
  <si>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</si>
  <si>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</si>
  <si>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</si>
  <si>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</si>
  <si>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</si>
  <si>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</si>
  <si>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</si>
  <si>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</si>
  <si>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</si>
  <si>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</si>
  <si>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</si>
  <si>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</si>
  <si>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</si>
  <si>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</si>
  <si>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</si>
  <si>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</si>
  <si>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</si>
  <si>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</si>
  <si>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</si>
  <si>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</si>
  <si>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</si>
  <si>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</si>
  <si>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</si>
  <si>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</si>
  <si>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</si>
  <si>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</si>
  <si>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</si>
  <si>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</si>
  <si>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</si>
  <si>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</si>
  <si>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</si>
  <si>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</si>
  <si>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</si>
  <si>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</si>
  <si>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</si>
  <si>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</si>
  <si>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</si>
  <si>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</si>
  <si>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</si>
  <si>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</si>
  <si>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</si>
  <si>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</si>
  <si>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</si>
  <si>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</si>
  <si>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</si>
  <si>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</si>
  <si>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</si>
  <si>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</si>
  <si>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</si>
  <si>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</si>
  <si>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</si>
  <si>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</si>
  <si>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</si>
  <si>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</si>
  <si>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</si>
  <si>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</si>
  <si>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</si>
  <si>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</si>
  <si>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</si>
  <si>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</si>
  <si>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</si>
  <si>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</si>
  <si>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</si>
  <si>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</si>
  <si>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</si>
  <si>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</si>
  <si>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</si>
  <si>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</si>
  <si>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</si>
  <si>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</si>
  <si>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</si>
  <si>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</si>
  <si>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</si>
  <si>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</si>
  <si>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</si>
  <si>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</si>
  <si>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</si>
  <si>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</si>
  <si>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</si>
  <si>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</si>
  <si>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</si>
  <si>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</si>
  <si>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</si>
  <si>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</si>
  <si>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</si>
  <si>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</si>
  <si>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</si>
  <si>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</si>
  <si>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</si>
  <si>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</si>
  <si>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</si>
  <si>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</si>
  <si>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</si>
  <si>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</si>
  <si>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</si>
  <si>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</si>
  <si>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</si>
  <si>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</si>
  <si>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</si>
  <si>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</si>
  <si>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</si>
  <si>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</si>
  <si>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</si>
  <si>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</si>
  <si>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</si>
  <si>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</si>
  <si>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</si>
  <si>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</si>
  <si>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</si>
  <si>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</si>
  <si>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</si>
  <si>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</si>
  <si>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</si>
  <si>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</si>
  <si>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</si>
  <si>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</si>
  <si>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</si>
  <si>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</si>
  <si>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</si>
  <si>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</si>
  <si>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</si>
  <si>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</si>
  <si>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</si>
  <si>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</si>
  <si>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</si>
  <si>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</si>
  <si>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</si>
  <si>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</si>
  <si>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</si>
  <si>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</si>
  <si>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</si>
  <si>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</si>
  <si>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</si>
  <si>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</si>
  <si>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</si>
  <si>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</si>
  <si>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</si>
  <si>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</si>
  <si>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</si>
  <si>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</si>
  <si>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</si>
  <si>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</si>
  <si>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</si>
  <si>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</si>
  <si>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</si>
  <si>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</si>
  <si>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</si>
  <si>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</si>
  <si>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</si>
  <si>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</si>
  <si>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</si>
  <si>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</si>
  <si>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</si>
  <si>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</si>
  <si>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</si>
  <si>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</si>
  <si>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</si>
  <si>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</si>
  <si>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</si>
  <si>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</si>
  <si>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</si>
  <si>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</si>
  <si>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</si>
  <si>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</si>
  <si>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</si>
  <si>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</si>
  <si>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</si>
  <si>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</si>
  <si>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</si>
  <si>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</si>
  <si>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</si>
  <si>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</si>
  <si>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</si>
  <si>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</si>
  <si>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</si>
  <si>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</si>
  <si>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</si>
  <si>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</si>
  <si>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</si>
  <si>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</si>
  <si>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</si>
  <si>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</si>
  <si>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</si>
  <si>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</si>
  <si>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</si>
  <si>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</si>
  <si>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</si>
  <si>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</si>
  <si>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</si>
  <si>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</si>
  <si>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</si>
  <si>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</si>
  <si>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</si>
  <si>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</si>
  <si>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</si>
  <si>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</si>
  <si>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</si>
  <si>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</si>
  <si>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</si>
  <si>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</si>
  <si>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</si>
  <si>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</si>
  <si>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</si>
  <si>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</si>
  <si>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</si>
  <si>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</si>
  <si>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</si>
  <si>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</si>
  <si>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</si>
  <si>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</si>
  <si>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</si>
  <si>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</si>
  <si>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</si>
  <si>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</si>
  <si>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</si>
  <si>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</si>
  <si>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</si>
  <si>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</si>
  <si>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</si>
  <si>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</si>
  <si>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</si>
  <si>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</si>
  <si>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</si>
  <si>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</si>
  <si>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</si>
  <si>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</si>
  <si>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</si>
  <si>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</si>
  <si>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</si>
  <si>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</si>
  <si>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</si>
  <si>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</si>
  <si>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</si>
  <si>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</si>
  <si>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</si>
  <si>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</si>
  <si>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</si>
  <si>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</si>
  <si>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</si>
  <si>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</si>
  <si>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</si>
  <si>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</si>
  <si>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</si>
  <si>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</si>
  <si>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</si>
  <si>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</si>
  <si>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</si>
  <si>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</si>
  <si>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</si>
  <si>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</si>
  <si>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</si>
  <si>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</si>
  <si>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</si>
  <si>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</si>
  <si>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</si>
  <si>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</si>
  <si>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</si>
  <si>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</si>
  <si>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</si>
  <si>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</si>
  <si>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</si>
  <si>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</si>
  <si>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</si>
  <si>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</si>
  <si>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</si>
  <si>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</si>
  <si>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</si>
  <si>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</si>
  <si>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</si>
  <si>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</si>
  <si>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</si>
  <si>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</si>
  <si>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</si>
  <si>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</si>
  <si>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</si>
  <si>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</si>
  <si>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</si>
  <si>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</si>
  <si>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</si>
  <si>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</si>
  <si>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</si>
  <si>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</si>
  <si>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</si>
  <si>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</si>
  <si>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</si>
  <si>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</si>
  <si>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</si>
  <si>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</si>
  <si>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</si>
  <si>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</si>
  <si>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</si>
  <si>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</si>
  <si>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</si>
  <si>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</si>
  <si>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</si>
  <si>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</si>
  <si>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</si>
  <si>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</si>
  <si>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</si>
  <si>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</si>
  <si>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</si>
  <si>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</si>
  <si>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</si>
  <si>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</si>
  <si>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</si>
  <si>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</si>
  <si>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</si>
  <si>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</si>
  <si>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</si>
  <si>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</si>
  <si>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</si>
  <si>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</si>
  <si>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</si>
  <si>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</si>
  <si>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</si>
  <si>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</si>
  <si>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</si>
  <si>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</si>
  <si>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</si>
  <si>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</si>
  <si>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</si>
  <si>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</si>
  <si>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</si>
  <si>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</si>
  <si>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</si>
  <si>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</si>
  <si>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</si>
  <si>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</si>
  <si>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</si>
  <si>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</si>
  <si>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</si>
  <si>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</si>
  <si>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</si>
  <si>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</si>
  <si>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</si>
  <si>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</si>
  <si>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</si>
  <si>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</si>
  <si>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</si>
  <si>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</si>
  <si>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</si>
  <si>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</si>
  <si>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</si>
  <si>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</si>
  <si>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</si>
  <si>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</si>
  <si>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</si>
  <si>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</si>
  <si>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</si>
  <si>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</si>
  <si>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</si>
  <si>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</si>
  <si>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</si>
  <si>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</si>
  <si>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</si>
  <si>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</si>
  <si>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</si>
  <si>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</si>
  <si>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</si>
  <si>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</si>
  <si>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</si>
  <si>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</si>
  <si>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</si>
  <si>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</si>
  <si>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</si>
  <si>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</si>
  <si>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</si>
  <si>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</si>
  <si>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</si>
  <si>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</si>
  <si>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</si>
  <si>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</si>
  <si>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</si>
  <si>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</si>
  <si>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</si>
  <si>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</si>
  <si>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</si>
  <si>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</si>
  <si>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</si>
  <si>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</si>
  <si>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</si>
  <si>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</si>
  <si>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</si>
  <si>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</si>
  <si>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</si>
  <si>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</si>
  <si>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</si>
  <si>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</si>
  <si>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</si>
  <si>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</si>
  <si>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</si>
  <si>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</si>
  <si>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</si>
  <si>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</si>
  <si>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</si>
  <si>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</si>
  <si>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</si>
  <si>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</si>
  <si>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</si>
  <si>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</si>
  <si>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</si>
  <si>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</si>
  <si>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</si>
  <si>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</si>
  <si>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</si>
  <si>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</si>
  <si>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</si>
  <si>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</si>
  <si>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</si>
  <si>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</si>
  <si>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</si>
  <si>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</si>
  <si>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</si>
  <si>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</si>
  <si>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</si>
  <si>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</si>
  <si>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</si>
  <si>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</si>
  <si>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</si>
  <si>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</si>
  <si>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</si>
  <si>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</si>
  <si>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</si>
  <si>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</si>
  <si>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</si>
  <si>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</si>
  <si>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</si>
  <si>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</si>
  <si>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</si>
  <si>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</si>
  <si>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</si>
  <si>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</si>
  <si>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</si>
  <si>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</si>
  <si>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</si>
  <si>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</si>
  <si>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</si>
  <si>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</si>
  <si>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</si>
  <si>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</si>
  <si>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</si>
  <si>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</si>
  <si>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</si>
  <si>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</si>
  <si>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</si>
  <si>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</si>
  <si>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</si>
  <si>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</si>
  <si>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</si>
  <si>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</si>
  <si>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</si>
  <si>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</si>
  <si>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</si>
  <si>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</si>
  <si>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</si>
  <si>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</si>
  <si>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</si>
  <si>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</si>
  <si>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</si>
  <si>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</si>
  <si>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</si>
  <si>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</si>
  <si>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</si>
  <si>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</si>
  <si>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</si>
  <si>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</si>
  <si>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</si>
  <si>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</si>
  <si>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</si>
  <si>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</si>
  <si>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</si>
  <si>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</si>
  <si>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</si>
  <si>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</si>
  <si>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</si>
  <si>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</si>
  <si>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</si>
  <si>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</si>
  <si>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</si>
  <si>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</si>
  <si>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</si>
  <si>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</si>
  <si>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</si>
  <si>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</si>
  <si>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</si>
  <si>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</si>
  <si>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</si>
  <si>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</si>
  <si>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</si>
  <si>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</si>
  <si>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</si>
  <si>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</si>
  <si>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</si>
  <si>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</si>
  <si>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</si>
  <si>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</si>
  <si>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</si>
  <si>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</si>
  <si>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</si>
  <si>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</si>
  <si>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</si>
  <si>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</si>
  <si>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</si>
  <si>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</si>
  <si>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</si>
  <si>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</si>
  <si>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</si>
  <si>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</si>
  <si>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</si>
  <si>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</si>
  <si>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</si>
  <si>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</si>
  <si>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</si>
  <si>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</si>
  <si>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</si>
  <si>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</si>
  <si>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</si>
  <si>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</si>
  <si>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</si>
  <si>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</si>
  <si>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</si>
  <si>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</si>
  <si>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</si>
  <si>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</si>
  <si>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</si>
  <si>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</si>
  <si>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</si>
  <si>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</si>
  <si>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</si>
  <si>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</si>
  <si>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</si>
  <si>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</si>
  <si>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</si>
  <si>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</si>
  <si>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</si>
  <si>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</si>
  <si>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</si>
  <si>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</si>
  <si>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</si>
  <si>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</si>
  <si>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</si>
  <si>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</si>
  <si>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</si>
  <si>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</si>
  <si>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</si>
  <si>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</si>
  <si>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</si>
  <si>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</si>
  <si>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</si>
  <si>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</si>
  <si>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</si>
  <si>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</si>
  <si>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</si>
  <si>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</si>
  <si>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</si>
  <si>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</si>
  <si>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</si>
  <si>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</si>
  <si>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</si>
  <si>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</si>
  <si>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</si>
  <si>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</si>
  <si>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</si>
  <si>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</si>
  <si>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</si>
  <si>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</si>
  <si>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</si>
  <si>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</si>
  <si>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</si>
  <si>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</si>
  <si>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</si>
  <si>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</si>
  <si>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</si>
  <si>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</si>
  <si>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</si>
  <si>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</si>
  <si>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</si>
  <si>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</si>
  <si>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</si>
  <si>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</si>
  <si>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</si>
  <si>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</si>
  <si>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</si>
  <si>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</si>
  <si>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</si>
  <si>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</si>
  <si>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</si>
  <si>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</si>
  <si>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</si>
  <si>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</si>
  <si>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</si>
  <si>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</si>
  <si>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</si>
  <si>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</si>
  <si>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</si>
  <si>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</si>
  <si>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</si>
  <si>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</si>
  <si>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</si>
  <si>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</si>
  <si>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</si>
  <si>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</si>
  <si>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</si>
  <si>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</si>
  <si>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</si>
  <si>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</si>
  <si>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</si>
  <si>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</si>
  <si>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</si>
  <si>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</si>
  <si>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</si>
  <si>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</si>
  <si>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</si>
  <si>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</si>
  <si>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</si>
  <si>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</si>
  <si>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</si>
  <si>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</si>
  <si>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</si>
  <si>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</si>
  <si>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</si>
  <si>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</si>
  <si>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</si>
  <si>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</si>
  <si>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</si>
  <si>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</si>
  <si>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</si>
  <si>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</si>
  <si>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</si>
  <si>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</si>
  <si>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</si>
  <si>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</si>
  <si>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</si>
  <si>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</si>
  <si>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</si>
  <si>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</si>
  <si>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</si>
  <si>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</si>
  <si>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</si>
  <si>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</si>
  <si>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</si>
  <si>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</si>
  <si>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</si>
  <si>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</si>
  <si>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</si>
  <si>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</si>
  <si>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</si>
  <si>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</si>
  <si>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</si>
  <si>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</si>
  <si>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</si>
  <si>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</si>
  <si>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</si>
  <si>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</si>
  <si>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</si>
  <si>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</si>
  <si>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</si>
  <si>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</si>
  <si>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</si>
  <si>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</si>
  <si>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</si>
  <si>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</si>
  <si>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</si>
  <si>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</si>
  <si>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</si>
  <si>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</si>
  <si>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</si>
  <si>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</si>
  <si>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</si>
  <si>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</si>
  <si>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</si>
  <si>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</si>
  <si>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</si>
  <si>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</si>
  <si>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</si>
  <si>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</si>
  <si>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</si>
  <si>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</si>
  <si>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</si>
  <si>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</si>
  <si>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</si>
  <si>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</si>
  <si>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</si>
  <si>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</si>
  <si>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</si>
  <si>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</si>
  <si>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</si>
  <si>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</si>
  <si>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</si>
  <si>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</si>
  <si>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</si>
  <si>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</si>
  <si>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</si>
  <si>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</si>
  <si>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</si>
  <si>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</si>
  <si>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</si>
  <si>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</si>
  <si>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</si>
  <si>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</si>
  <si>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</si>
  <si>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</si>
  <si>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</si>
  <si>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</si>
  <si>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</si>
  <si>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</si>
  <si>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</si>
  <si>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</si>
  <si>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</si>
  <si>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</si>
  <si>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</si>
  <si>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</si>
  <si>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</si>
  <si>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</si>
  <si>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</si>
  <si>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</si>
  <si>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</si>
  <si>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</si>
  <si>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</si>
  <si>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</si>
  <si>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</si>
  <si>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</si>
  <si>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</si>
  <si>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</si>
  <si>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</si>
  <si>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</si>
  <si>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</si>
  <si>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</si>
  <si>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</si>
  <si>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</si>
  <si>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</si>
  <si>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</si>
  <si>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</si>
  <si>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</si>
  <si>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</si>
  <si>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</si>
  <si>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</si>
  <si>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</si>
  <si>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</si>
  <si>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</si>
  <si>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</si>
  <si>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</si>
  <si>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</si>
  <si>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</si>
  <si>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</si>
  <si>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</si>
  <si>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</si>
  <si>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</si>
  <si>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</si>
  <si>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</si>
  <si>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</si>
  <si>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</si>
  <si>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</si>
  <si>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</si>
  <si>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</si>
  <si>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</si>
  <si>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</si>
  <si>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</si>
  <si>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</si>
  <si>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</si>
  <si>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</si>
  <si>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</si>
  <si>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</si>
  <si>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</si>
  <si>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</si>
  <si>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</si>
  <si>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</si>
  <si>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</si>
  <si>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</si>
  <si>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</si>
  <si>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</si>
  <si>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</si>
  <si>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</si>
  <si>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</si>
  <si>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</si>
  <si>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</si>
  <si>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</si>
  <si>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</si>
  <si>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</si>
  <si>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</si>
  <si>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</si>
  <si>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</si>
  <si>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</si>
  <si>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</si>
  <si>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</si>
  <si>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</si>
  <si>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</si>
  <si>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</si>
  <si>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</si>
  <si>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</si>
  <si>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</si>
  <si>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</si>
  <si>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</si>
  <si>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</si>
  <si>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</si>
  <si>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</si>
  <si>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</si>
  <si>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</si>
  <si>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</si>
  <si>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</si>
  <si>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</si>
  <si>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</si>
  <si>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</si>
  <si>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</si>
  <si>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</si>
  <si>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</si>
  <si>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</si>
  <si>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</si>
  <si>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</si>
  <si>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</si>
  <si>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</si>
  <si>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</si>
  <si>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</si>
  <si>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</si>
  <si>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</si>
  <si>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</si>
  <si>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</si>
  <si>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</si>
  <si>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</si>
  <si>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</si>
  <si>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</si>
  <si>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</si>
  <si>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</si>
  <si>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</si>
  <si>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</si>
  <si>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</si>
  <si>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</si>
  <si>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</si>
  <si>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</si>
  <si>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</si>
  <si>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</si>
  <si>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</si>
  <si>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</si>
  <si>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</si>
  <si>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</si>
  <si>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</si>
  <si>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</si>
  <si>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</si>
  <si>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</si>
  <si>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</si>
  <si>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</si>
  <si>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</si>
  <si>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</si>
  <si>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</si>
  <si>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</si>
  <si>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</si>
  <si>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</si>
  <si>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</si>
  <si>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</si>
  <si>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</si>
  <si>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</si>
  <si>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</si>
  <si>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</si>
  <si>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</si>
  <si>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</si>
  <si>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</si>
  <si>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</si>
  <si>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</si>
  <si>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</si>
  <si>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</si>
  <si>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</si>
  <si>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</si>
  <si>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</si>
  <si>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</si>
  <si>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</si>
  <si>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</si>
  <si>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</si>
  <si>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</si>
  <si>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</si>
  <si>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</si>
  <si>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</si>
  <si>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</si>
  <si>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</si>
  <si>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</si>
  <si>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</si>
  <si>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</si>
  <si>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</si>
  <si>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</si>
  <si>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</si>
  <si>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</si>
  <si>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</si>
  <si>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</si>
  <si>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</si>
  <si>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</si>
  <si>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</si>
  <si>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</si>
  <si>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</si>
  <si>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</si>
  <si>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</si>
  <si>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</si>
  <si>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</si>
  <si>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</si>
  <si>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</si>
  <si>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</si>
  <si>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</si>
  <si>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</si>
  <si>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</si>
  <si>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</si>
  <si>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</si>
  <si>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</si>
  <si>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</si>
  <si>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</si>
  <si>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</si>
  <si>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</si>
  <si>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</si>
  <si>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</si>
  <si>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</si>
  <si>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</si>
  <si>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</si>
  <si>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</si>
  <si>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</si>
  <si>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</si>
  <si>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</si>
  <si>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</si>
  <si>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</si>
  <si>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</si>
  <si>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</si>
  <si>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</si>
  <si>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</si>
  <si>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</si>
  <si>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</si>
  <si>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</si>
  <si>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</si>
  <si>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</si>
  <si>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</si>
  <si>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</si>
  <si>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</si>
  <si>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</si>
  <si>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</si>
  <si>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</si>
  <si>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</si>
  <si>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</si>
  <si>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</si>
  <si>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</si>
  <si>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</si>
  <si>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</si>
  <si>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</si>
  <si>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</si>
  <si>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</si>
  <si>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</si>
  <si>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</si>
  <si>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</si>
  <si>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</si>
  <si>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</si>
  <si>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</si>
  <si>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</si>
  <si>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</si>
  <si>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</si>
  <si>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</si>
  <si>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</si>
  <si>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</si>
  <si>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</si>
  <si>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</si>
  <si>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</si>
  <si>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</si>
  <si>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</si>
  <si>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</si>
  <si>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</si>
  <si>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</si>
  <si>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</si>
  <si>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</si>
  <si>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</si>
  <si>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</si>
  <si>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</si>
  <si>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</si>
  <si>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</si>
  <si>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</si>
  <si>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</si>
  <si>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</si>
  <si>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</si>
  <si>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</si>
  <si>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</si>
  <si>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</si>
  <si>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</si>
  <si>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</si>
  <si>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</si>
  <si>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</si>
  <si>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</si>
  <si>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</si>
  <si>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</si>
  <si>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</si>
  <si>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</si>
  <si>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</si>
  <si>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</si>
  <si>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</si>
  <si>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</si>
  <si>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</si>
  <si>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</si>
  <si>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</si>
  <si>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</si>
  <si>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</si>
  <si>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</si>
  <si>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</si>
  <si>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</si>
  <si>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</si>
  <si>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</si>
  <si>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</si>
  <si>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</si>
  <si>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</si>
  <si>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</si>
  <si>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</si>
  <si>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</si>
  <si>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</si>
  <si>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</si>
  <si>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</si>
  <si>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</si>
  <si>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</si>
  <si>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</si>
  <si>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</si>
  <si>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</si>
  <si>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</si>
  <si>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</si>
  <si>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</si>
  <si>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</si>
  <si>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</si>
  <si>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</si>
  <si>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</si>
  <si>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</si>
  <si>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</si>
  <si>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</si>
  <si>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</si>
  <si>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</si>
  <si>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</si>
  <si>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</si>
  <si>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</si>
  <si>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</si>
  <si>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</si>
  <si>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</si>
  <si>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</si>
  <si>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</si>
  <si>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</si>
  <si>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</si>
  <si>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</si>
  <si>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</si>
  <si>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</si>
  <si>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</si>
  <si>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</si>
  <si>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</si>
  <si>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</si>
  <si>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</si>
  <si>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</si>
  <si>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</si>
  <si>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</si>
  <si>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</si>
  <si>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</si>
  <si>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</si>
  <si>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</si>
  <si>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</si>
  <si>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</si>
  <si>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</si>
  <si>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</si>
  <si>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</si>
  <si>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</si>
  <si>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</si>
  <si>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</si>
  <si>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</si>
  <si>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</si>
  <si>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</si>
  <si>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</si>
  <si>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</si>
  <si>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</si>
  <si>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</si>
  <si>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</si>
  <si>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</si>
  <si>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</si>
  <si>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</si>
  <si>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</si>
  <si>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</si>
  <si>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</si>
  <si>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</si>
  <si>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</si>
  <si>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</si>
  <si>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</si>
  <si>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</si>
  <si>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</si>
  <si>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</si>
  <si>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</si>
  <si>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</si>
  <si>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</si>
  <si>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</si>
  <si>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</si>
  <si>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</si>
  <si>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</si>
  <si>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</si>
  <si>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</si>
  <si>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</si>
  <si>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</si>
  <si>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</si>
  <si>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</si>
  <si>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</si>
  <si>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</si>
  <si>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</si>
  <si>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</si>
  <si>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</si>
  <si>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</si>
  <si>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</si>
  <si>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</si>
  <si>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</si>
  <si>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</si>
  <si>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</si>
  <si>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</si>
  <si>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</si>
  <si>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</si>
  <si>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</si>
  <si>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</si>
  <si>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</si>
  <si>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</si>
  <si>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</si>
  <si>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</si>
  <si>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</si>
  <si>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</si>
  <si>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</si>
  <si>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</si>
  <si>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</si>
  <si>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</si>
  <si>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</si>
  <si>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</si>
  <si>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</si>
  <si>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</si>
  <si>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</si>
  <si>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</si>
  <si>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</si>
  <si>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</si>
  <si>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</si>
  <si>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</si>
  <si>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</si>
  <si>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</si>
  <si>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</si>
  <si>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</si>
  <si>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</si>
  <si>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</si>
  <si>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</si>
  <si>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</si>
  <si>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</si>
  <si>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</si>
  <si>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</si>
  <si>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</si>
  <si>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</si>
  <si>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</si>
  <si>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</si>
  <si>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</si>
  <si>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</si>
  <si>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</si>
  <si>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</si>
  <si>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</si>
  <si>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</si>
  <si>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</si>
  <si>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</si>
  <si>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</si>
  <si>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</si>
  <si>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</si>
  <si>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</si>
  <si>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</si>
  <si>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</si>
  <si>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</si>
  <si>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</si>
  <si>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</si>
  <si>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</si>
  <si>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</si>
  <si>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</si>
  <si>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</si>
  <si>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</si>
  <si>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</si>
  <si>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</si>
  <si>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</si>
  <si>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</si>
  <si>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</si>
  <si>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</si>
  <si>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</si>
  <si>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</si>
  <si>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</si>
  <si>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</si>
  <si>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</si>
  <si>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</si>
  <si>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</si>
  <si>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</si>
  <si>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</si>
  <si>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</si>
  <si>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</si>
  <si>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</si>
  <si>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</si>
  <si>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</si>
  <si>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</si>
  <si>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</si>
  <si>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</si>
  <si>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</si>
  <si>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</si>
  <si>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</si>
  <si>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</si>
  <si>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</si>
  <si>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</si>
  <si>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</si>
  <si>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</si>
  <si>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</si>
  <si>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</si>
  <si>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</si>
  <si>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</si>
  <si>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</si>
  <si>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</si>
  <si>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</si>
  <si>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</si>
  <si>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</si>
  <si>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</si>
  <si>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</si>
  <si>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</si>
  <si>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</si>
  <si>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</si>
  <si>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</si>
  <si>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</si>
  <si>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</si>
  <si>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</si>
  <si>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</si>
  <si>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</si>
  <si>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</si>
  <si>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</si>
  <si>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</si>
  <si>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</si>
  <si>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</si>
  <si>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</si>
  <si>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</si>
  <si>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</si>
  <si>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</si>
  <si>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</si>
  <si>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</si>
  <si>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</si>
  <si>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</si>
  <si>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</si>
  <si>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</si>
  <si>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</si>
  <si>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</si>
  <si>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</si>
  <si>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</si>
  <si>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</si>
  <si>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</si>
  <si>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</si>
  <si>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</si>
  <si>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</si>
  <si>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</si>
  <si>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</si>
  <si>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</si>
  <si>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</si>
  <si>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</si>
  <si>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</si>
  <si>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</si>
  <si>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</si>
  <si>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</si>
  <si>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</si>
  <si>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</si>
  <si>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</si>
  <si>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</si>
  <si>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</si>
  <si>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</si>
  <si>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</si>
  <si>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</si>
  <si>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</si>
  <si>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</si>
  <si>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</si>
  <si>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</si>
  <si>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</si>
  <si>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</si>
  <si>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</si>
  <si>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</si>
  <si>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</si>
  <si>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</si>
  <si>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</si>
  <si>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</si>
  <si>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</si>
  <si>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</si>
  <si>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</si>
  <si>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</si>
  <si>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</si>
  <si>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</si>
  <si>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</si>
  <si>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</si>
  <si>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</si>
  <si>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</si>
  <si>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</si>
  <si>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</si>
  <si>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</si>
  <si>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</si>
  <si>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</si>
  <si>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</si>
  <si>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</si>
  <si>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</si>
  <si>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</si>
  <si>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</si>
  <si>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</si>
  <si>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</si>
  <si>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</si>
  <si>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</si>
  <si>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</si>
  <si>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</si>
  <si>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</si>
  <si>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</si>
  <si>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</si>
  <si>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</si>
  <si>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</si>
  <si>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</si>
  <si>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</si>
  <si>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</si>
  <si>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</si>
  <si>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</si>
  <si>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</si>
  <si>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</si>
  <si>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</si>
  <si>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</si>
  <si>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</si>
  <si>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</si>
  <si>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</si>
  <si>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</si>
  <si>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</si>
  <si>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</si>
  <si>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</si>
  <si>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</si>
  <si>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</si>
  <si>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</si>
  <si>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</si>
  <si>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</si>
  <si>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</si>
  <si>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</si>
  <si>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</si>
  <si>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</si>
  <si>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</si>
  <si>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</si>
  <si>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</si>
  <si>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</si>
  <si>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</si>
  <si>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</si>
  <si>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</si>
  <si>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</si>
  <si>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</si>
  <si>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</si>
  <si>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</si>
  <si>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</si>
  <si>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</si>
  <si>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</si>
  <si>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</si>
  <si>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</si>
  <si>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</si>
  <si>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</si>
  <si>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</si>
  <si>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</si>
  <si>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</si>
  <si>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</si>
  <si>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</si>
  <si>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</si>
  <si>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</si>
  <si>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</si>
  <si>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</si>
  <si>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</si>
  <si>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</si>
  <si>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</si>
  <si>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</si>
  <si>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</si>
  <si>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</si>
  <si>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</si>
  <si>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</si>
  <si>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</si>
  <si>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</si>
  <si>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</si>
  <si>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</si>
  <si>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</si>
  <si>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</si>
  <si>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</si>
  <si>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</si>
  <si>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</si>
  <si>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</si>
  <si>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</si>
  <si>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</si>
  <si>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</si>
  <si>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</si>
  <si>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</si>
  <si>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</si>
  <si>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</si>
  <si>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</si>
  <si>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</si>
  <si>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</si>
  <si>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</si>
  <si>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</si>
  <si>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</si>
  <si>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</si>
  <si>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</si>
  <si>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</si>
  <si>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</si>
  <si>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</si>
  <si>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</si>
  <si>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</si>
  <si>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</si>
  <si>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</si>
  <si>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</si>
  <si>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</si>
  <si>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</si>
  <si>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</si>
  <si>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</si>
  <si>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</si>
  <si>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</si>
  <si>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</si>
  <si>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</si>
  <si>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</si>
  <si>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</si>
  <si>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</si>
  <si>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</si>
  <si>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</si>
  <si>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</si>
  <si>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</si>
  <si>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</si>
  <si>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</si>
  <si>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</si>
  <si>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</si>
  <si>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</si>
  <si>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</si>
  <si>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</si>
  <si>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</si>
  <si>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</si>
  <si>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</si>
  <si>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</si>
  <si>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</si>
  <si>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</si>
  <si>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</si>
  <si>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</si>
  <si>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</si>
  <si>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</si>
  <si>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</si>
  <si>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</si>
  <si>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</si>
  <si>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</si>
  <si>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</si>
  <si>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</si>
  <si>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</si>
  <si>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</si>
  <si>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</si>
  <si>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</si>
  <si>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</si>
  <si>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</si>
  <si>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</si>
  <si>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</si>
  <si>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</si>
  <si>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</si>
  <si>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</si>
  <si>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</si>
  <si>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</si>
  <si>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</si>
  <si>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</si>
  <si>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</si>
  <si>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</si>
  <si>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</si>
  <si>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</si>
  <si>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</si>
  <si>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</si>
  <si>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</si>
  <si>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</si>
  <si>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</si>
  <si>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</si>
  <si>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</si>
  <si>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</si>
  <si>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</si>
  <si>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</si>
  <si>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</si>
  <si>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</si>
  <si>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</si>
  <si>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</si>
  <si>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</si>
  <si>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</si>
  <si>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</si>
  <si>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</si>
  <si>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</si>
  <si>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</si>
  <si>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</si>
  <si>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</si>
  <si>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</si>
  <si>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</si>
  <si>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</si>
  <si>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</si>
  <si>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</si>
  <si>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</si>
  <si>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</si>
  <si>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</si>
  <si>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</si>
  <si>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</si>
  <si>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</si>
  <si>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</si>
  <si>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</si>
  <si>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</si>
  <si>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</si>
  <si>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</si>
  <si>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</si>
  <si>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</si>
  <si>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</si>
  <si>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</si>
  <si>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</si>
  <si>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</si>
  <si>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</si>
  <si>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</si>
  <si>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</si>
  <si>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</si>
  <si>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</si>
  <si>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</si>
  <si>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</si>
  <si>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</si>
  <si>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</si>
  <si>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</si>
  <si>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</si>
  <si>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</si>
  <si>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</si>
  <si>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</si>
  <si>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</si>
  <si>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</si>
  <si>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</si>
  <si>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</si>
  <si>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</si>
  <si>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</si>
  <si>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</si>
  <si>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</si>
  <si>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</si>
  <si>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</si>
  <si>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</si>
  <si>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</si>
  <si>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</si>
  <si>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</si>
  <si>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</si>
  <si>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</si>
  <si>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</si>
  <si>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</si>
  <si>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</si>
  <si>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</si>
  <si>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</si>
  <si>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</si>
  <si>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</si>
  <si>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</si>
  <si>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</si>
  <si>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</si>
  <si>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</si>
  <si>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</si>
  <si>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</si>
  <si>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</si>
  <si>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</si>
  <si>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</si>
  <si>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</si>
  <si>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</si>
  <si>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</si>
  <si>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</si>
  <si>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</si>
  <si>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</si>
  <si>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</si>
  <si>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</si>
  <si>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</si>
  <si>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</si>
  <si>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</si>
  <si>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</si>
  <si>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</si>
  <si>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</si>
  <si>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</si>
  <si>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</si>
  <si>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</si>
  <si>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</si>
  <si>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</si>
  <si>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</si>
  <si>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</si>
  <si>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</si>
  <si>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</si>
  <si>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</si>
  <si>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</si>
  <si>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</si>
  <si>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</si>
  <si>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</si>
  <si>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</si>
  <si>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</si>
  <si>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</si>
  <si>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</si>
  <si>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</si>
  <si>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</si>
  <si>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</si>
  <si>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</si>
  <si>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</si>
  <si>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</si>
  <si>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</si>
  <si>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</si>
  <si>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</si>
  <si>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</si>
  <si>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</si>
  <si>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</si>
  <si>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</si>
  <si>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</si>
  <si>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</si>
  <si>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</si>
  <si>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</si>
  <si>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</si>
  <si>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</si>
  <si>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</si>
  <si>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</si>
  <si>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</si>
  <si>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</si>
  <si>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</si>
  <si>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</si>
  <si>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</si>
  <si>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</si>
  <si>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</si>
  <si>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</si>
  <si>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</si>
  <si>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</si>
  <si>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</si>
  <si>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</si>
  <si>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</si>
  <si>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</si>
  <si>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</si>
  <si>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</si>
  <si>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</si>
  <si>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</si>
  <si>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</si>
  <si>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</si>
  <si>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</si>
  <si>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</si>
  <si>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</si>
  <si>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</si>
  <si>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</si>
  <si>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</si>
  <si>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</si>
  <si>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</si>
  <si>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</si>
  <si>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</si>
  <si>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</si>
  <si>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</si>
  <si>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</si>
  <si>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</si>
  <si>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</si>
  <si>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</si>
  <si>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</si>
  <si>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</si>
  <si>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</si>
  <si>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</si>
  <si>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</si>
  <si>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</si>
  <si>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</si>
  <si>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</si>
  <si>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</si>
  <si>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</si>
  <si>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</si>
  <si>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</si>
  <si>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</si>
  <si>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</si>
  <si>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</si>
  <si>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</si>
  <si>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</si>
  <si>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</si>
  <si>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</si>
  <si>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</si>
  <si>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</si>
  <si>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</si>
  <si>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</si>
  <si>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</si>
  <si>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</si>
  <si>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</si>
  <si>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</si>
  <si>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</si>
  <si>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</si>
  <si>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</si>
  <si>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</si>
  <si>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</si>
  <si>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</si>
  <si>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</si>
  <si>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</si>
  <si>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</si>
  <si>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</si>
  <si>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</si>
  <si>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</si>
  <si>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</si>
  <si>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</si>
  <si>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</si>
  <si>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</si>
  <si>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</si>
  <si>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</si>
  <si>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</si>
  <si>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</si>
  <si>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</si>
  <si>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</si>
  <si>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</si>
  <si>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</si>
  <si>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</si>
  <si>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</si>
  <si>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</si>
  <si>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</si>
  <si>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</si>
  <si>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</si>
  <si>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</si>
  <si>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</si>
  <si>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</si>
  <si>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</si>
  <si>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</si>
  <si>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</si>
  <si>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</si>
  <si>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</si>
  <si>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</si>
  <si>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</si>
  <si>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</si>
  <si>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</si>
  <si>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</si>
  <si>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</si>
  <si>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</si>
  <si>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</si>
  <si>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</si>
  <si>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</si>
  <si>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</si>
  <si>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</si>
  <si>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</si>
  <si>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</si>
  <si>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</si>
  <si>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</si>
  <si>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</si>
  <si>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</si>
  <si>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</si>
  <si>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</si>
  <si>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</si>
  <si>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</si>
  <si>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</si>
  <si>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</si>
  <si>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</si>
  <si>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</si>
  <si>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</si>
  <si>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</si>
  <si>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</si>
  <si>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</si>
  <si>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</si>
  <si>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</si>
  <si>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</si>
  <si>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</si>
  <si>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</si>
  <si>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</si>
  <si>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</si>
  <si>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</si>
  <si>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</si>
  <si>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</si>
  <si>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</si>
  <si>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</si>
  <si>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</si>
  <si>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</si>
  <si>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</si>
  <si>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</si>
  <si>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</si>
  <si>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</si>
  <si>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</si>
  <si>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</si>
  <si>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</si>
  <si>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</si>
  <si>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</si>
  <si>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</si>
  <si>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</si>
  <si>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</si>
  <si>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</si>
  <si>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</si>
  <si>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</si>
  <si>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</si>
  <si>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</si>
  <si>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</si>
  <si>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</si>
  <si>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</si>
  <si>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</si>
  <si>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</si>
  <si>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</si>
  <si>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</si>
  <si>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</si>
  <si>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</si>
  <si>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</si>
  <si>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</si>
  <si>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</si>
  <si>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</si>
  <si>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</si>
  <si>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</si>
  <si>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</si>
  <si>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</si>
  <si>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</si>
  <si>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</si>
  <si>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</si>
  <si>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</si>
  <si>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</si>
  <si>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</si>
  <si>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</si>
  <si>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</si>
  <si>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</si>
  <si>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</si>
  <si>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</si>
  <si>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</si>
  <si>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</si>
  <si>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</si>
  <si>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</si>
  <si>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</si>
  <si>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</si>
  <si>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</si>
  <si>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</si>
  <si>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</si>
  <si>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</si>
  <si>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</si>
  <si>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</si>
  <si>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</si>
  <si>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</si>
  <si>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</si>
  <si>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</si>
  <si>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</si>
  <si>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</si>
  <si>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</si>
  <si>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</si>
  <si>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</si>
  <si>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</si>
  <si>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</si>
  <si>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</si>
  <si>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</si>
  <si>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</si>
  <si>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</si>
  <si>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</si>
  <si>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</si>
  <si>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</si>
  <si>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</si>
  <si>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</si>
  <si>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</si>
  <si>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</si>
  <si>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</si>
  <si>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</si>
  <si>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</si>
  <si>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</si>
  <si>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</si>
  <si>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</si>
  <si>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</si>
  <si>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</si>
  <si>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</si>
  <si>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</si>
  <si>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</si>
  <si>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</si>
  <si>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</si>
  <si>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</si>
  <si>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</si>
  <si>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</si>
  <si>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</si>
  <si>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</si>
  <si>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</si>
  <si>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</si>
  <si>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</si>
  <si>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</si>
  <si>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</si>
  <si>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</si>
  <si>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</si>
  <si>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</si>
  <si>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</si>
  <si>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</si>
  <si>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</si>
  <si>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</si>
  <si>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</si>
  <si>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</si>
  <si>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</si>
  <si>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</si>
  <si>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</si>
  <si>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</si>
  <si>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</si>
  <si>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</si>
  <si>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</si>
  <si>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</si>
  <si>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</si>
  <si>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</si>
  <si>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</si>
  <si>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</si>
  <si>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</si>
  <si>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</si>
  <si>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</si>
  <si>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</si>
  <si>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</si>
  <si>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</si>
  <si>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</si>
  <si>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</si>
  <si>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</si>
  <si>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</si>
  <si>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</si>
  <si>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</si>
  <si>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</si>
  <si>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</si>
  <si>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</si>
  <si>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</si>
  <si>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</si>
  <si>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</si>
  <si>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</si>
  <si>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</si>
  <si>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</si>
  <si>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</si>
  <si>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</si>
  <si>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</si>
  <si>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</si>
  <si>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</si>
  <si>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</si>
  <si>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</si>
  <si>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</si>
  <si>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</si>
  <si>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</si>
  <si>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</si>
  <si>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</si>
  <si>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</si>
  <si>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</si>
  <si>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</si>
  <si>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</si>
  <si>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</si>
  <si>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</si>
  <si>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</si>
  <si>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</si>
  <si>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</si>
  <si>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</si>
  <si>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</si>
  <si>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</si>
  <si>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</si>
  <si>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</si>
  <si>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</si>
  <si>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</si>
  <si>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</si>
  <si>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</si>
  <si>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</si>
  <si>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</si>
  <si>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</si>
  <si>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</si>
  <si>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</si>
  <si>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</si>
  <si>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</si>
  <si>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</si>
  <si>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</si>
  <si>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</si>
  <si>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</si>
  <si>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</si>
  <si>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</si>
  <si>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</si>
  <si>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</si>
  <si>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</si>
  <si>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</si>
  <si>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</si>
  <si>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</si>
  <si>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</si>
  <si>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</si>
  <si>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</si>
  <si>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</si>
  <si>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</si>
  <si>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</si>
  <si>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</si>
  <si>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</si>
  <si>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</si>
  <si>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</si>
  <si>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</si>
  <si>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</si>
  <si>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</si>
  <si>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</si>
  <si>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</si>
  <si>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</si>
  <si>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</si>
  <si>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</si>
  <si>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</si>
  <si>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</si>
  <si>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</si>
  <si>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</si>
  <si>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</si>
  <si>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</si>
  <si>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</si>
  <si>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</si>
  <si>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</si>
  <si>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</si>
  <si>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</si>
  <si>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</si>
  <si>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</si>
  <si>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</si>
  <si>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</si>
  <si>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</si>
  <si>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</si>
  <si>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</si>
  <si>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</si>
  <si>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</si>
  <si>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</si>
  <si>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</si>
  <si>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</si>
  <si>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</si>
  <si>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</si>
  <si>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</si>
  <si>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</si>
  <si>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</si>
  <si>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</si>
  <si>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</si>
  <si>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</si>
  <si>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</si>
  <si>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</si>
  <si>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</si>
  <si>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</si>
  <si>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</si>
  <si>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</si>
  <si>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</si>
  <si>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</si>
  <si>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</si>
  <si>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</si>
  <si>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</si>
  <si>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</si>
  <si>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</si>
  <si>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</si>
  <si>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</si>
  <si>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</si>
  <si>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</si>
  <si>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</si>
  <si>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</si>
  <si>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</si>
  <si>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</si>
  <si>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</si>
  <si>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</si>
  <si>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</si>
  <si>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</si>
  <si>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</si>
  <si>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</si>
  <si>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</si>
  <si>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</si>
  <si>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</si>
  <si>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</si>
  <si>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</si>
  <si>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</si>
  <si>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</si>
  <si>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</si>
  <si>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</si>
  <si>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</si>
  <si>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</si>
  <si>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</si>
  <si>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</si>
  <si>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</si>
  <si>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</si>
  <si>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</si>
  <si>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</si>
  <si>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</si>
  <si>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</si>
  <si>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</si>
  <si>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</si>
  <si>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</si>
  <si>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</si>
  <si>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</si>
  <si>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</si>
  <si>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</si>
  <si>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</si>
  <si>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</si>
  <si>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</si>
  <si>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</si>
  <si>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</si>
  <si>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</si>
  <si>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</si>
  <si>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</si>
  <si>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</si>
  <si>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</si>
  <si>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</si>
  <si>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</si>
  <si>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</si>
  <si>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</si>
  <si>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</si>
  <si>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</si>
  <si>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</si>
  <si>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</si>
  <si>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</si>
  <si>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</si>
  <si>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</si>
  <si>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</si>
  <si>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</si>
  <si>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</si>
  <si>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</si>
  <si>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</si>
  <si>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</si>
  <si>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</si>
  <si>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</si>
  <si>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</si>
  <si>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</si>
  <si>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</si>
  <si>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</si>
  <si>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</si>
  <si>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</si>
  <si>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</si>
  <si>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</si>
  <si>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</si>
  <si>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</si>
  <si>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</si>
  <si>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</si>
  <si>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</si>
  <si>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</si>
  <si>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</si>
  <si>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</si>
  <si>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</si>
  <si>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</si>
  <si>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</si>
  <si>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</si>
  <si>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</si>
  <si>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</si>
  <si>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</si>
  <si>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</si>
  <si>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</si>
  <si>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</si>
  <si>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</si>
  <si>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</si>
  <si>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</si>
  <si>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</si>
  <si>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</si>
  <si>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</si>
  <si>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</si>
  <si>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</si>
  <si>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</si>
  <si>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</si>
  <si>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</si>
  <si>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</si>
  <si>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</si>
  <si>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</si>
  <si>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</si>
  <si>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</si>
  <si>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</si>
  <si>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</si>
  <si>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</si>
  <si>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</si>
  <si>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</si>
  <si>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</si>
  <si>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</si>
  <si>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</si>
  <si>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</si>
  <si>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</si>
  <si>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</si>
  <si>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</si>
  <si>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</si>
  <si>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</si>
  <si>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</si>
  <si>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</si>
  <si>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</si>
  <si>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</si>
  <si>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</si>
  <si>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</si>
  <si>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</si>
  <si>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</si>
  <si>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</si>
  <si>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</si>
  <si>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</si>
  <si>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</si>
  <si>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</si>
  <si>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</si>
  <si>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</si>
  <si>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</si>
  <si>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</si>
  <si>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</si>
  <si>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</si>
  <si>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</si>
  <si>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</si>
  <si>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</si>
  <si>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</si>
  <si>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</si>
  <si>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</si>
  <si>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</si>
  <si>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</si>
  <si>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</si>
  <si>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</si>
  <si>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</si>
  <si>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</si>
  <si>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</si>
  <si>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</si>
  <si>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</si>
  <si>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</si>
  <si>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</si>
  <si>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</si>
  <si>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</si>
  <si>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</si>
  <si>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</si>
  <si>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</si>
  <si>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</si>
  <si>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</si>
  <si>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</si>
  <si>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</si>
  <si>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</si>
  <si>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</si>
  <si>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</si>
  <si>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</si>
  <si>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</si>
  <si>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</si>
  <si>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</si>
  <si>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</si>
  <si>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</si>
  <si>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</si>
  <si>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</si>
  <si>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</si>
  <si>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</si>
  <si>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</si>
  <si>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</si>
  <si>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</si>
  <si>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</si>
  <si>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</si>
  <si>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</si>
  <si>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</si>
  <si>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</si>
  <si>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</si>
  <si>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</si>
  <si>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</si>
  <si>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</si>
  <si>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</si>
  <si>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</si>
  <si>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</si>
  <si>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</si>
  <si>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</si>
  <si>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</si>
  <si>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</si>
  <si>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</si>
  <si>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</si>
  <si>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</si>
  <si>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</si>
  <si>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</si>
  <si>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</si>
  <si>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</si>
  <si>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</si>
  <si>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</si>
  <si>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</si>
  <si>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</si>
  <si>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</si>
  <si>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</si>
  <si>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</si>
  <si>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</si>
  <si>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</si>
  <si>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</si>
  <si>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</si>
  <si>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</si>
  <si>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</si>
  <si>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</si>
  <si>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</si>
  <si>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</si>
  <si>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</si>
  <si>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</si>
  <si>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</si>
  <si>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</si>
  <si>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</si>
  <si>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</si>
  <si>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</si>
  <si>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</si>
  <si>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</si>
  <si>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</si>
  <si>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</si>
  <si>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</si>
  <si>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</si>
  <si>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</si>
  <si>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</si>
  <si>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</si>
  <si>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</si>
  <si>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</si>
  <si>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</si>
  <si>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</si>
  <si>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</si>
  <si>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</si>
  <si>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</si>
  <si>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</si>
  <si>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</si>
  <si>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</si>
  <si>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</si>
  <si>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</si>
  <si>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</si>
  <si>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</si>
  <si>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</si>
  <si>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</si>
  <si>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</si>
  <si>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</si>
  <si>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</si>
  <si>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</si>
  <si>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</si>
  <si>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</si>
  <si>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</si>
  <si>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</si>
  <si>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</si>
  <si>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</si>
  <si>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</si>
  <si>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</si>
  <si>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</si>
  <si>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</si>
  <si>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</si>
  <si>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</si>
  <si>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</si>
  <si>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</si>
  <si>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</si>
  <si>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</si>
  <si>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</si>
  <si>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</si>
  <si>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</si>
  <si>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</si>
  <si>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</si>
  <si>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</si>
  <si>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</si>
  <si>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</si>
  <si>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</si>
  <si>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</si>
  <si>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</si>
  <si>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</si>
  <si>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</si>
  <si>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</si>
  <si>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</si>
  <si>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</si>
  <si>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</si>
  <si>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</si>
  <si>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</si>
  <si>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</si>
  <si>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</si>
  <si>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</si>
  <si>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</si>
  <si>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</si>
  <si>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</si>
  <si>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</si>
  <si>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</si>
  <si>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</si>
  <si>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</si>
  <si>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</si>
  <si>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</si>
  <si>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</si>
  <si>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</si>
  <si>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</si>
  <si>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</si>
  <si>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</si>
  <si>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</si>
  <si>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</si>
  <si>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</si>
  <si>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</si>
  <si>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</si>
  <si>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</si>
  <si>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</si>
  <si>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</si>
  <si>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</si>
  <si>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</si>
  <si>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</si>
  <si>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</si>
  <si>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</si>
  <si>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</si>
  <si>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</si>
  <si>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</si>
  <si>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</si>
  <si>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</si>
  <si>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</si>
  <si>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</si>
  <si>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</si>
  <si>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</si>
  <si>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</si>
  <si>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</si>
  <si>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</si>
  <si>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</si>
  <si>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</si>
  <si>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</si>
  <si>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</si>
  <si>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</si>
  <si>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</si>
  <si>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</si>
  <si>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</si>
  <si>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</si>
  <si>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</si>
  <si>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</si>
  <si>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</si>
  <si>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</si>
  <si>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</si>
  <si>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</si>
  <si>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</si>
  <si>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</si>
  <si>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</si>
  <si>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</si>
  <si>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</si>
  <si>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</si>
  <si>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</si>
  <si>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</si>
  <si>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</si>
  <si>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</si>
  <si>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</si>
  <si>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</si>
  <si>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</si>
  <si>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</si>
  <si>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</si>
  <si>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</si>
  <si>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</si>
  <si>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</si>
  <si>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</si>
  <si>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</si>
  <si>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</si>
  <si>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</si>
  <si>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</si>
  <si>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</si>
  <si>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</si>
  <si>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</si>
  <si>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</si>
  <si>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</si>
  <si>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</si>
  <si>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</si>
  <si>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</si>
  <si>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</si>
  <si>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</si>
  <si>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</si>
  <si>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</si>
  <si>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</si>
  <si>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</si>
  <si>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</si>
  <si>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</si>
  <si>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</si>
  <si>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</si>
  <si>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</si>
  <si>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</si>
  <si>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</si>
  <si>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</si>
  <si>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</si>
  <si>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</si>
  <si>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</si>
  <si>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</si>
  <si>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</si>
  <si>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</si>
  <si>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</si>
  <si>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</si>
  <si>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</si>
  <si>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</si>
  <si>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</si>
  <si>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</si>
  <si>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</si>
  <si>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</si>
  <si>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</si>
  <si>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</si>
  <si>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</si>
  <si>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</si>
  <si>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</si>
  <si>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</si>
  <si>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</si>
  <si>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</si>
  <si>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</si>
  <si>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</si>
  <si>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</si>
  <si>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</si>
  <si>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</si>
  <si>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</si>
  <si>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</si>
  <si>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</si>
  <si>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</si>
  <si>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</si>
  <si>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</si>
  <si>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</si>
  <si>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</si>
  <si>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</si>
  <si>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</si>
  <si>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</si>
  <si>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</si>
  <si>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</si>
  <si>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</si>
  <si>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</si>
  <si>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</si>
  <si>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</si>
  <si>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</si>
  <si>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</si>
  <si>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</si>
  <si>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</si>
  <si>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</si>
  <si>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</si>
  <si>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</si>
  <si>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</si>
  <si>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</si>
  <si>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</si>
  <si>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</si>
  <si>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</si>
  <si>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</si>
  <si>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</si>
  <si>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</si>
  <si>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</si>
  <si>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</si>
  <si>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</si>
  <si>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</si>
  <si>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</si>
  <si>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</si>
  <si>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</si>
  <si>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</si>
  <si>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</si>
  <si>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</si>
  <si>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</si>
  <si>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</si>
  <si>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</si>
  <si>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</si>
  <si>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</si>
  <si>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</si>
  <si>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</si>
  <si>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</si>
  <si>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</si>
  <si>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</si>
  <si>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</si>
  <si>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</si>
  <si>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</si>
  <si>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</si>
  <si>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</si>
  <si>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</si>
  <si>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</si>
  <si>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</si>
  <si>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</si>
  <si>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</si>
  <si>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</si>
  <si>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</si>
  <si>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</si>
  <si>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</si>
  <si>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</si>
  <si>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</si>
  <si>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</si>
  <si>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</si>
  <si>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</si>
  <si>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</si>
  <si>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</si>
  <si>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</si>
  <si>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</si>
  <si>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</si>
  <si>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</si>
  <si>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</si>
  <si>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</si>
  <si>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</si>
  <si>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</si>
  <si>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</si>
  <si>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</si>
  <si>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</si>
  <si>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</si>
  <si>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</si>
  <si>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</si>
  <si>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</si>
  <si>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</si>
  <si>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</si>
  <si>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</si>
  <si>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</si>
  <si>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</si>
  <si>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</si>
  <si>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</si>
  <si>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</si>
  <si>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</si>
  <si>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</si>
  <si>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</si>
  <si>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</si>
  <si>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</si>
  <si>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</si>
  <si>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</si>
  <si>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</si>
  <si>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</si>
  <si>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</si>
  <si>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</si>
  <si>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</si>
  <si>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</si>
  <si>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</si>
  <si>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</si>
  <si>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</si>
  <si>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</si>
  <si>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</si>
  <si>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</si>
  <si>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</si>
  <si>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</si>
  <si>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</si>
  <si>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</si>
  <si>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</si>
  <si>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</si>
  <si>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</si>
  <si>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</si>
  <si>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</si>
  <si>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</si>
  <si>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</si>
  <si>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</si>
  <si>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</si>
  <si>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</si>
  <si>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</si>
  <si>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</si>
  <si>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</si>
  <si>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</si>
  <si>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</si>
  <si>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</si>
  <si>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</si>
  <si>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</si>
  <si>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</si>
  <si>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</si>
  <si>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</si>
  <si>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</si>
  <si>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</si>
  <si>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</si>
  <si>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</si>
  <si>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</si>
  <si>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</si>
  <si>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</si>
  <si>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</si>
  <si>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</si>
  <si>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</si>
  <si>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</si>
  <si>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</si>
  <si>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</si>
  <si>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</si>
  <si>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</si>
  <si>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</si>
  <si>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</si>
  <si>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</si>
  <si>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</si>
  <si>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</si>
  <si>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</si>
  <si>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</si>
  <si>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</si>
  <si>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</si>
  <si>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</si>
  <si>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</si>
  <si>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</si>
  <si>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</si>
  <si>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</si>
  <si>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</si>
  <si>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</si>
  <si>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</si>
  <si>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</si>
  <si>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</si>
  <si>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</si>
  <si>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</si>
  <si>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</si>
  <si>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</si>
  <si>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</si>
  <si>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</si>
  <si>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</si>
  <si>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</si>
  <si>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</si>
  <si>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</si>
  <si>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</si>
  <si>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</si>
  <si>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</si>
  <si>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</si>
  <si>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</si>
  <si>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</si>
  <si>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</si>
  <si>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</si>
  <si>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</si>
  <si>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</si>
  <si>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</si>
  <si>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</si>
  <si>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</si>
  <si>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</si>
  <si>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</si>
  <si>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</si>
  <si>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</si>
  <si>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</si>
  <si>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</si>
  <si>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</si>
  <si>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</si>
  <si>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</si>
  <si>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</si>
  <si>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</si>
  <si>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</si>
  <si>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</si>
  <si>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</si>
  <si>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</si>
  <si>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</si>
  <si>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</si>
  <si>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</si>
  <si>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</si>
  <si>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</si>
  <si>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</si>
  <si>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</si>
  <si>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</si>
  <si>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</si>
  <si>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</si>
  <si>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</si>
  <si>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</si>
  <si>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</si>
  <si>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</si>
  <si>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</si>
  <si>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</si>
  <si>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</si>
  <si>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</si>
  <si>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</si>
  <si>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</si>
  <si>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</si>
  <si>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</si>
  <si>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</si>
  <si>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</si>
  <si>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</si>
  <si>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</si>
  <si>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</si>
  <si>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</si>
  <si>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</si>
  <si>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</si>
  <si>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</si>
  <si>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</si>
  <si>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</si>
  <si>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</si>
  <si>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</si>
  <si>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</si>
  <si>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</si>
  <si>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</si>
  <si>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</si>
  <si>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</si>
  <si>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</si>
  <si>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</si>
  <si>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</si>
  <si>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</si>
  <si>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</si>
  <si>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</si>
  <si>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</si>
  <si>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</si>
  <si>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</si>
  <si>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</si>
  <si>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</si>
  <si>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</si>
  <si>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</si>
  <si>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</si>
  <si>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</si>
  <si>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</si>
  <si>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</si>
  <si>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</si>
  <si>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</si>
  <si>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</si>
  <si>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</si>
  <si>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</si>
  <si>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</si>
  <si>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</si>
  <si>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</si>
  <si>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</si>
  <si>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</si>
  <si>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</si>
  <si>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</si>
  <si>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</si>
  <si>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</si>
  <si>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</si>
  <si>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</si>
  <si>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</si>
  <si>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</si>
  <si>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</si>
  <si>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</si>
  <si>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</si>
  <si>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</si>
  <si>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</si>
  <si>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</si>
  <si>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</si>
  <si>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</si>
  <si>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</si>
  <si>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</si>
  <si>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</si>
  <si>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</si>
  <si>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</si>
  <si>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</si>
  <si>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</si>
  <si>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</si>
  <si>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</si>
  <si>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</si>
  <si>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</si>
  <si>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</si>
  <si>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</si>
  <si>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</si>
  <si>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</si>
  <si>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</si>
  <si>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</si>
  <si>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</si>
  <si>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</si>
  <si>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</si>
  <si>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</si>
  <si>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</si>
  <si>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</si>
  <si>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</si>
  <si>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</si>
  <si>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</si>
  <si>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</si>
  <si>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</si>
  <si>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</si>
  <si>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</si>
  <si>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</si>
  <si>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</si>
  <si>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</si>
  <si>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</si>
  <si>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</si>
  <si>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</si>
  <si>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</si>
  <si>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</si>
  <si>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</si>
  <si>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</si>
  <si>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</si>
  <si>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</si>
  <si>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</si>
  <si>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</si>
  <si>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</si>
  <si>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</si>
  <si>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</si>
  <si>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</si>
  <si>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</si>
  <si>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</si>
  <si>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</si>
  <si>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</si>
  <si>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</si>
  <si>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</si>
  <si>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</si>
  <si>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</si>
  <si>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</si>
  <si>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</si>
  <si>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</si>
  <si>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</si>
  <si>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</si>
  <si>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</si>
  <si>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</si>
  <si>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</si>
  <si>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</si>
  <si>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</si>
  <si>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</si>
  <si>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</si>
  <si>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</si>
  <si>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</si>
  <si>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</si>
  <si>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</si>
  <si>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</si>
  <si>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</si>
  <si>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</si>
  <si>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</si>
  <si>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</si>
  <si>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</si>
  <si>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</si>
  <si>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</si>
  <si>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</si>
  <si>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</si>
  <si>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</si>
  <si>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</si>
  <si>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</si>
  <si>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</si>
  <si>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</si>
  <si>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</si>
  <si>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</si>
  <si>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</si>
  <si>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</si>
  <si>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</si>
  <si>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</si>
  <si>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</si>
  <si>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</si>
  <si>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</si>
  <si>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</si>
  <si>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</si>
  <si>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</si>
  <si>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</si>
  <si>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</si>
  <si>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</si>
  <si>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</si>
  <si>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</si>
  <si>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</si>
  <si>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</si>
  <si>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</si>
  <si>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</si>
  <si>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</si>
  <si>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</si>
  <si>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</si>
  <si>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</si>
  <si>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</si>
  <si>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</si>
  <si>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</si>
  <si>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</si>
  <si>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</si>
  <si>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</si>
  <si>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</si>
  <si>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</si>
  <si>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</si>
  <si>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</si>
  <si>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</si>
  <si>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</si>
  <si>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</si>
  <si>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</si>
  <si>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</si>
  <si>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</si>
  <si>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</si>
  <si>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</si>
  <si>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</si>
  <si>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</si>
  <si>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</si>
  <si>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</si>
  <si>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</si>
  <si>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</si>
  <si>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</si>
  <si>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</si>
  <si>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</si>
  <si>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</si>
  <si>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</si>
  <si>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</si>
  <si>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</si>
  <si>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</si>
  <si>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</si>
  <si>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</si>
  <si>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</si>
  <si>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</si>
  <si>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</si>
  <si>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</si>
  <si>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</si>
  <si>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</si>
  <si>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</si>
  <si>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</si>
  <si>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</si>
  <si>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</si>
  <si>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</si>
  <si>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</si>
  <si>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</si>
  <si>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</si>
  <si>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</si>
  <si>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</si>
  <si>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</si>
  <si>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</si>
  <si>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</si>
  <si>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</si>
  <si>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</si>
  <si>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</si>
  <si>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</si>
  <si>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</si>
  <si>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</si>
  <si>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</si>
  <si>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</si>
  <si>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</si>
  <si>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</si>
  <si>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</si>
  <si>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</si>
  <si>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</si>
  <si>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</si>
  <si>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</si>
  <si>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</si>
  <si>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</si>
  <si>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</si>
  <si>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</si>
  <si>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</si>
  <si>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</si>
  <si>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</si>
  <si>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</si>
  <si>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</si>
  <si>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</si>
  <si>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</si>
  <si>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</si>
  <si>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</si>
  <si>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</si>
  <si>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</si>
  <si>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</si>
  <si>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</si>
  <si>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</si>
  <si>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</si>
  <si>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</si>
  <si>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</si>
  <si>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</si>
  <si>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</si>
  <si>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</si>
  <si>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</si>
  <si>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</si>
  <si>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</si>
  <si>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</si>
  <si>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</si>
  <si>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</si>
  <si>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</si>
  <si>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</si>
  <si>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</si>
  <si>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</si>
  <si>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</si>
  <si>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</si>
  <si>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</si>
  <si>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</si>
  <si>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</si>
  <si>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</si>
  <si>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</si>
  <si>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</si>
  <si>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</si>
  <si>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</si>
  <si>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</si>
  <si>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</si>
  <si>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</si>
  <si>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</si>
  <si>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</si>
  <si>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</si>
  <si>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</si>
  <si>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</si>
  <si>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</si>
  <si>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</si>
  <si>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</si>
  <si>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</si>
  <si>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</si>
  <si>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</si>
  <si>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</si>
  <si>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</si>
  <si>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</si>
  <si>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</si>
  <si>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</si>
  <si>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</si>
  <si>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</si>
  <si>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</si>
  <si>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</si>
  <si>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</si>
  <si>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</si>
  <si>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</si>
  <si>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</si>
  <si>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</si>
  <si>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</si>
  <si>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</si>
  <si>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</si>
  <si>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</si>
  <si>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</si>
  <si>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</si>
  <si>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</si>
  <si>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</si>
  <si>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</si>
  <si>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</si>
  <si>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</si>
  <si>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</si>
  <si>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</si>
  <si>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</si>
  <si>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</si>
  <si>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</si>
  <si>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</si>
  <si>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</si>
  <si>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</si>
  <si>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</si>
  <si>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</si>
  <si>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</si>
  <si>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</si>
  <si>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</si>
  <si>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</si>
  <si>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</si>
  <si>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</si>
  <si>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</si>
  <si>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</si>
  <si>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</si>
  <si>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</si>
  <si>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</si>
  <si>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</si>
  <si>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</si>
  <si>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</si>
  <si>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</si>
  <si>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</si>
  <si>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</si>
  <si>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</si>
  <si>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</si>
  <si>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</si>
  <si>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</si>
  <si>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</si>
  <si>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</si>
  <si>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</si>
  <si>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</si>
  <si>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</si>
  <si>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</si>
  <si>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</si>
  <si>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</si>
  <si>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</si>
  <si>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</si>
  <si>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</si>
  <si>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</si>
  <si>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</si>
  <si>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</si>
  <si>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</si>
  <si>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</si>
  <si>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</si>
  <si>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</si>
  <si>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</si>
  <si>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</si>
  <si>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</si>
  <si>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</si>
  <si>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</si>
  <si>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</si>
  <si>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</si>
  <si>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</si>
  <si>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</si>
  <si>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</si>
  <si>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</si>
  <si>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</si>
  <si>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</si>
  <si>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</si>
  <si>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</si>
  <si>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</si>
  <si>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</si>
  <si>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</si>
  <si>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</si>
  <si>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</si>
  <si>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</si>
  <si>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</si>
  <si>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</si>
  <si>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</si>
  <si>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</si>
  <si>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</si>
  <si>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</si>
  <si>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</si>
  <si>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</si>
  <si>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</si>
  <si>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</si>
  <si>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</si>
  <si>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</si>
  <si>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</si>
  <si>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</si>
  <si>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</si>
  <si>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</si>
  <si>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</si>
  <si>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</si>
  <si>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</si>
  <si>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</si>
  <si>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</si>
  <si>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</si>
  <si>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</si>
  <si>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</si>
  <si>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</si>
  <si>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</si>
  <si>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</si>
  <si>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</si>
  <si>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</si>
  <si>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</si>
  <si>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</si>
  <si>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</si>
  <si>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</si>
  <si>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</si>
  <si>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</si>
  <si>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</si>
  <si>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</si>
  <si>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</si>
  <si>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</si>
  <si>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</si>
  <si>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</si>
  <si>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</si>
  <si>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</si>
  <si>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</si>
  <si>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</si>
  <si>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</si>
  <si>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</si>
  <si>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</si>
  <si>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</si>
  <si>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</si>
  <si>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</si>
  <si>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</si>
  <si>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</si>
  <si>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</si>
  <si>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</si>
  <si>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</si>
  <si>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</si>
  <si>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</si>
  <si>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</si>
  <si>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</si>
  <si>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</si>
  <si>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</si>
  <si>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</si>
  <si>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</si>
  <si>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</si>
  <si>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</si>
  <si>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</si>
  <si>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</si>
  <si>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</si>
  <si>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</si>
  <si>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</si>
  <si>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</si>
  <si>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</si>
  <si>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</si>
  <si>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</si>
  <si>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</si>
  <si>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</si>
  <si>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</si>
  <si>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</si>
  <si>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</si>
  <si>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</si>
  <si>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</si>
  <si>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</si>
  <si>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</si>
  <si>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</si>
  <si>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</si>
  <si>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</si>
  <si>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</si>
  <si>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</si>
  <si>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</si>
  <si>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</si>
  <si>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</si>
  <si>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</si>
  <si>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</si>
  <si>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</si>
  <si>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</si>
  <si>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</si>
  <si>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</si>
  <si>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</si>
  <si>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</si>
  <si>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</si>
  <si>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</si>
  <si>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</si>
  <si>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</si>
  <si>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</si>
  <si>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</si>
  <si>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</si>
  <si>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</si>
  <si>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</si>
  <si>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</si>
  <si>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</si>
  <si>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</si>
  <si>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</si>
  <si>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</si>
  <si>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</si>
  <si>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</si>
  <si>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</si>
  <si>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</si>
  <si>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</si>
  <si>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</si>
  <si>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</si>
  <si>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</si>
  <si>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</si>
  <si>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</si>
  <si>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</si>
  <si>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</si>
  <si>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</si>
  <si>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</si>
  <si>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</si>
  <si>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</si>
  <si>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</si>
  <si>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</si>
  <si>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</si>
  <si>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</si>
  <si>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</si>
  <si>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</si>
  <si>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</si>
  <si>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</si>
  <si>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</si>
  <si>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</si>
  <si>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</si>
  <si>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</si>
  <si>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</si>
  <si>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</si>
  <si>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</si>
  <si>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</si>
  <si>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</si>
  <si>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</si>
  <si>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</si>
  <si>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</si>
  <si>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</si>
  <si>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</si>
  <si>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</si>
  <si>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</si>
  <si>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</si>
  <si>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</si>
  <si>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</si>
  <si>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</si>
  <si>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</si>
  <si>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</si>
  <si>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</si>
  <si>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</si>
  <si>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</si>
  <si>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</si>
  <si>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</si>
  <si>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</si>
  <si>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</si>
  <si>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</si>
  <si>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</si>
  <si>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</si>
  <si>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</si>
  <si>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</si>
  <si>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</si>
  <si>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</si>
  <si>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</si>
  <si>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</si>
  <si>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</si>
  <si>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</si>
  <si>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</si>
  <si>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</si>
  <si>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</si>
  <si>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</si>
  <si>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</si>
  <si>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</si>
  <si>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</si>
  <si>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</si>
  <si>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</si>
  <si>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</si>
  <si>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</si>
  <si>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</si>
  <si>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</si>
  <si>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</si>
  <si>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</si>
  <si>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</si>
  <si>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</si>
  <si>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</si>
  <si>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</si>
  <si>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</si>
  <si>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</si>
  <si>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</si>
  <si>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</si>
  <si>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</si>
  <si>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</si>
  <si>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</si>
  <si>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</si>
  <si>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</si>
  <si>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</si>
  <si>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</si>
  <si>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</si>
  <si>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</si>
  <si>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</si>
  <si>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</si>
  <si>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</si>
  <si>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</si>
  <si>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</si>
  <si>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</si>
  <si>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</si>
  <si>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</si>
  <si>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</si>
  <si>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</si>
  <si>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</si>
  <si>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</si>
  <si>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</si>
  <si>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</si>
  <si>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</si>
  <si>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</si>
  <si>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</si>
  <si>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</si>
  <si>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</si>
  <si>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</si>
  <si>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</si>
  <si>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</si>
  <si>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</si>
  <si>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</si>
  <si>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</si>
  <si>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</si>
  <si>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</si>
  <si>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</si>
  <si>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</si>
  <si>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</si>
  <si>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</si>
  <si>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</si>
  <si>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</si>
  <si>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</si>
  <si>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</si>
  <si>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</si>
  <si>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</si>
  <si>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</si>
  <si>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</si>
  <si>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</si>
  <si>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</si>
  <si>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</si>
  <si>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</si>
  <si>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</si>
  <si>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</si>
  <si>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</si>
  <si>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</si>
  <si>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</si>
  <si>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</si>
  <si>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</si>
  <si>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</si>
  <si>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</si>
  <si>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</si>
  <si>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</si>
  <si>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</si>
  <si>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</si>
  <si>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</si>
  <si>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</si>
  <si>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</si>
  <si>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</si>
  <si>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</si>
  <si>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</si>
  <si>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</si>
  <si>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</si>
  <si>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</si>
  <si>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</si>
  <si>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</si>
  <si>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</si>
  <si>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</si>
  <si>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</si>
  <si>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</si>
  <si>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</si>
  <si>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</si>
  <si>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</si>
  <si>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</si>
  <si>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</si>
  <si>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</si>
  <si>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</si>
  <si>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</si>
  <si>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</si>
  <si>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</si>
  <si>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</si>
  <si>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</si>
  <si>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</si>
  <si>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</si>
  <si>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</si>
  <si>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</si>
  <si>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</si>
  <si>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</si>
  <si>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</si>
  <si>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</si>
  <si>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</si>
  <si>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</si>
  <si>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</si>
  <si>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</si>
  <si>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</si>
  <si>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</si>
  <si>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</si>
  <si>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</si>
  <si>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</si>
  <si>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</si>
  <si>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</si>
  <si>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</si>
  <si>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</si>
  <si>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</si>
  <si>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</si>
  <si>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</si>
  <si>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</si>
  <si>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</si>
  <si>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</si>
  <si>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</si>
  <si>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</si>
  <si>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</si>
  <si>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</si>
  <si>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</si>
  <si>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</si>
  <si>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</si>
  <si>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</si>
  <si>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</si>
  <si>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</si>
  <si>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</si>
  <si>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</si>
  <si>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</si>
  <si>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</si>
  <si>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</si>
  <si>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</si>
  <si>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</si>
  <si>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</si>
  <si>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</si>
  <si>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</si>
  <si>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</si>
  <si>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</si>
  <si>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</si>
  <si>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</si>
  <si>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</si>
  <si>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</si>
  <si>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</si>
  <si>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</si>
  <si>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</si>
  <si>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</si>
  <si>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</si>
  <si>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</si>
  <si>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</si>
  <si>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</si>
  <si>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</si>
  <si>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</si>
  <si>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</si>
  <si>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</si>
  <si>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</si>
  <si>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</si>
  <si>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</si>
  <si>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</si>
  <si>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</si>
  <si>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</si>
  <si>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</si>
  <si>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</si>
  <si>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</si>
  <si>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</si>
  <si>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</si>
  <si>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</si>
  <si>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</si>
  <si>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</si>
  <si>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</si>
  <si>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</si>
  <si>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</si>
  <si>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</si>
  <si>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</si>
  <si>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</si>
  <si>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</si>
  <si>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</si>
  <si>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</si>
  <si>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</si>
  <si>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</si>
  <si>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</si>
  <si>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</si>
  <si>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</si>
  <si>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</si>
  <si>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</si>
  <si>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</si>
  <si>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</si>
  <si>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</si>
  <si>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</si>
  <si>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</si>
  <si>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</si>
  <si>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</si>
  <si>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</si>
  <si>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</si>
  <si>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</si>
  <si>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</si>
  <si>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</si>
  <si>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</si>
  <si>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</si>
  <si>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</si>
  <si>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</si>
  <si>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</si>
  <si>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</si>
  <si>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</si>
  <si>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</si>
  <si>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</si>
  <si>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</si>
  <si>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</si>
  <si>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</si>
  <si>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</si>
  <si>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</si>
  <si>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</si>
  <si>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</si>
  <si>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</si>
  <si>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</si>
  <si>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</si>
  <si>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</si>
  <si>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</si>
  <si>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</si>
  <si>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</si>
  <si>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</si>
  <si>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</si>
  <si>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</si>
  <si>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</si>
  <si>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</si>
  <si>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</si>
  <si>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</si>
  <si>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</si>
  <si>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</si>
  <si>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</si>
  <si>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</si>
  <si>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</si>
  <si>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</si>
  <si>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</si>
  <si>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</si>
  <si>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</si>
  <si>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</si>
  <si>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</si>
  <si>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</si>
  <si>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</si>
  <si>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</si>
  <si>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</si>
  <si>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</si>
  <si>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</si>
  <si>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</si>
  <si>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</si>
  <si>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</si>
  <si>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</si>
  <si>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</si>
  <si>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</si>
  <si>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</si>
  <si>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</si>
  <si>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</si>
  <si>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</si>
  <si>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</si>
  <si>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</si>
  <si>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</si>
  <si>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</si>
  <si>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</si>
  <si>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</si>
  <si>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</si>
  <si>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</si>
  <si>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</si>
  <si>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</si>
  <si>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</si>
  <si>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</si>
  <si>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</si>
  <si>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</si>
  <si>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</si>
  <si>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</si>
  <si>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</si>
  <si>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</si>
  <si>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</si>
  <si>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</si>
  <si>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</si>
  <si>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</si>
  <si>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</si>
  <si>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</si>
  <si>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</si>
  <si>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</si>
  <si>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</si>
  <si>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</si>
  <si>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</si>
  <si>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</si>
  <si>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</si>
  <si>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</si>
  <si>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</si>
  <si>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</si>
  <si>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</si>
  <si>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</si>
  <si>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</si>
  <si>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</si>
  <si>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</si>
  <si>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</si>
  <si>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</si>
  <si>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</si>
  <si>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</si>
  <si>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</si>
  <si>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</si>
  <si>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</si>
  <si>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</si>
  <si>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</si>
  <si>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</si>
  <si>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</si>
  <si>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</si>
  <si>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</si>
  <si>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</si>
  <si>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</si>
  <si>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</si>
  <si>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</si>
  <si>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</si>
  <si>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</si>
  <si>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</si>
  <si>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</si>
  <si>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</si>
  <si>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</si>
  <si>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</si>
  <si>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</si>
  <si>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</si>
  <si>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</si>
  <si>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</si>
  <si>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</si>
  <si>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</si>
  <si>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</si>
  <si>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</si>
  <si>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</si>
  <si>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</si>
  <si>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</si>
  <si>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</si>
  <si>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</si>
  <si>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</si>
  <si>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</si>
  <si>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</si>
  <si>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</si>
  <si>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</si>
  <si>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</si>
  <si>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</si>
  <si>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</si>
  <si>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</si>
  <si>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</si>
  <si>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</si>
  <si>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</si>
  <si>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</si>
  <si>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</si>
  <si>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</si>
  <si>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</si>
  <si>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</si>
  <si>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</si>
  <si>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</si>
  <si>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</si>
  <si>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</si>
  <si>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</si>
  <si>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</si>
  <si>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</si>
  <si>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</si>
  <si>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</si>
  <si>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</si>
  <si>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</si>
  <si>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</si>
  <si>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</si>
  <si>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</si>
  <si>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</si>
  <si>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</si>
  <si>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</si>
  <si>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</si>
  <si>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</si>
  <si>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</si>
  <si>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</si>
  <si>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</si>
  <si>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</si>
  <si>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</si>
  <si>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</si>
  <si>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</si>
  <si>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</si>
  <si>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</si>
  <si>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</si>
  <si>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</si>
  <si>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</si>
  <si>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</si>
  <si>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</si>
  <si>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</si>
  <si>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</si>
  <si>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</si>
  <si>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</si>
  <si>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</si>
  <si>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</si>
  <si>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</si>
  <si>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</si>
  <si>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</si>
  <si>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</si>
  <si>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</si>
  <si>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</si>
  <si>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</si>
  <si>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</si>
  <si>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</si>
  <si>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</si>
  <si>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</si>
  <si>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</si>
  <si>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</si>
  <si>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</si>
  <si>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</si>
  <si>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</si>
  <si>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</si>
  <si>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</si>
  <si>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</si>
  <si>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</si>
  <si>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</si>
  <si>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</si>
  <si>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</si>
  <si>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</si>
  <si>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</si>
  <si>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</si>
  <si>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</si>
  <si>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</si>
  <si>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</si>
  <si>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</si>
  <si>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</si>
  <si>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</si>
  <si>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</si>
  <si>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</si>
  <si>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</si>
  <si>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</si>
  <si>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</si>
  <si>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</si>
  <si>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</si>
  <si>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</si>
  <si>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</si>
  <si>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</si>
  <si>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</si>
  <si>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</si>
  <si>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</si>
  <si>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</si>
  <si>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</si>
  <si>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</si>
  <si>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</si>
  <si>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</si>
  <si>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</si>
  <si>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</si>
  <si>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</si>
  <si>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</si>
  <si>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</si>
  <si>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</si>
  <si>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</si>
  <si>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</si>
  <si>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</si>
  <si>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</si>
  <si>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</si>
  <si>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</si>
  <si>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</si>
  <si>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</si>
  <si>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</si>
  <si>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</si>
  <si>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</si>
  <si>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</si>
  <si>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</si>
  <si>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</si>
  <si>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</si>
  <si>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</si>
  <si>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</si>
  <si>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</si>
  <si>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</si>
  <si>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</si>
  <si>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</si>
  <si>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</si>
  <si>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</si>
  <si>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</si>
  <si>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</si>
  <si>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</si>
  <si>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</si>
  <si>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</si>
  <si>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</si>
  <si>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</si>
  <si>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</si>
  <si>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</si>
  <si>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</si>
  <si>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</si>
  <si>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</si>
  <si>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</si>
  <si>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</si>
  <si>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</si>
  <si>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</si>
  <si>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</si>
  <si>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</si>
  <si>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</si>
  <si>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</si>
  <si>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</si>
  <si>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</si>
  <si>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</si>
  <si>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</si>
  <si>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</si>
  <si>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</si>
  <si>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</si>
  <si>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</si>
  <si>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</si>
  <si>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</si>
  <si>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</si>
  <si>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</si>
  <si>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</si>
  <si>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</si>
  <si>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</si>
  <si>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</si>
  <si>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</si>
  <si>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</si>
  <si>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</si>
  <si>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</si>
  <si>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</si>
  <si>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</si>
  <si>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</si>
  <si>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</si>
  <si>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</si>
  <si>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</si>
  <si>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</si>
  <si>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</si>
  <si>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</si>
  <si>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</si>
  <si>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</si>
  <si>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</si>
  <si>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</si>
  <si>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</si>
  <si>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</si>
  <si>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</si>
  <si>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</si>
  <si>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</si>
  <si>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</si>
  <si>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</si>
  <si>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</si>
  <si>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</si>
  <si>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</si>
  <si>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</si>
  <si>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</si>
  <si>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</si>
  <si>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</si>
  <si>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</si>
  <si>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</si>
  <si>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</si>
  <si>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</si>
  <si>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</si>
  <si>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</si>
  <si>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</si>
  <si>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</si>
  <si>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</si>
  <si>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</si>
  <si>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</si>
  <si>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</si>
  <si>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</si>
  <si>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</si>
  <si>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</si>
  <si>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</si>
  <si>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</si>
  <si>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</si>
  <si>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</si>
  <si>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</si>
  <si>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</si>
  <si>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</si>
  <si>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</si>
  <si>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</si>
  <si>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</si>
  <si>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</si>
  <si>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</si>
  <si>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</si>
  <si>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</si>
  <si>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</si>
  <si>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</si>
  <si>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</si>
  <si>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</si>
  <si>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</si>
  <si>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</si>
  <si>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</si>
  <si>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</si>
  <si>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</si>
  <si>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</si>
  <si>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</si>
  <si>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</si>
  <si>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</si>
  <si>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</si>
  <si>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</si>
  <si>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</si>
  <si>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</si>
  <si>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</si>
  <si>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</si>
  <si>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</si>
  <si>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</si>
  <si>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</si>
  <si>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</si>
  <si>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</si>
  <si>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</si>
  <si>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</si>
  <si>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</si>
  <si>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</si>
  <si>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</si>
  <si>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</si>
  <si>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</si>
  <si>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</si>
  <si>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</si>
  <si>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</si>
  <si>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</si>
  <si>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</si>
  <si>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</si>
  <si>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</si>
  <si>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</si>
  <si>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</si>
  <si>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</si>
  <si>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</si>
  <si>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</si>
  <si>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</si>
  <si>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</si>
  <si>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</si>
  <si>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</si>
  <si>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</si>
  <si>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</si>
  <si>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</si>
  <si>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</si>
  <si>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</si>
  <si>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</si>
  <si>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</si>
  <si>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</si>
  <si>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</si>
  <si>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</si>
  <si>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</si>
  <si>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</si>
  <si>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</si>
  <si>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</si>
  <si>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</si>
  <si>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</si>
  <si>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</si>
  <si>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</si>
  <si>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</si>
  <si>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</si>
  <si>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</si>
  <si>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</si>
  <si>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</si>
  <si>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</si>
  <si>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</si>
  <si>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</si>
  <si>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</si>
  <si>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</si>
  <si>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</si>
  <si>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</si>
  <si>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</si>
  <si>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</si>
  <si>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</si>
  <si>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</si>
  <si>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</si>
  <si>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</si>
  <si>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</si>
  <si>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</si>
  <si>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</si>
  <si>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</si>
  <si>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</si>
  <si>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</si>
  <si>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</si>
  <si>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</si>
  <si>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</si>
  <si>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</si>
  <si>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</si>
  <si>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</si>
  <si>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</si>
  <si>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</si>
  <si>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</si>
  <si>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</si>
  <si>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</si>
  <si>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</si>
  <si>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</si>
  <si>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</si>
  <si>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</si>
  <si>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</si>
  <si>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</si>
  <si>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</si>
  <si>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</si>
  <si>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</si>
  <si>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</si>
  <si>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</si>
  <si>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</si>
  <si>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</si>
  <si>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</si>
  <si>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</si>
  <si>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</si>
  <si>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</si>
  <si>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</si>
  <si>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</si>
  <si>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</si>
  <si>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</si>
  <si>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</si>
  <si>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</si>
  <si>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</si>
  <si>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</si>
  <si>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</si>
  <si>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</si>
  <si>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</si>
  <si>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</si>
  <si>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</si>
  <si>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</si>
  <si>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</si>
  <si>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</si>
  <si>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</si>
  <si>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</si>
  <si>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</si>
  <si>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</si>
  <si>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</si>
  <si>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</si>
  <si>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</si>
  <si>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</si>
  <si>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</si>
  <si>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</si>
  <si>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</si>
  <si>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</si>
  <si>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</si>
  <si>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</si>
  <si>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</si>
  <si>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</si>
  <si>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</si>
  <si>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</si>
  <si>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</si>
  <si>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</si>
  <si>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</si>
  <si>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</si>
  <si>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</si>
  <si>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</si>
  <si>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</si>
  <si>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</si>
  <si>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</si>
  <si>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</si>
  <si>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</si>
  <si>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</si>
  <si>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</si>
  <si>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</si>
  <si>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</si>
  <si>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</si>
  <si>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</si>
  <si>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</si>
  <si>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</si>
  <si>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</si>
  <si>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</si>
  <si>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</si>
  <si>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</si>
  <si>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</si>
  <si>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</si>
  <si>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</si>
  <si>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</si>
  <si>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</si>
  <si>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</si>
  <si>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</si>
  <si>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</si>
  <si>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</si>
  <si>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</si>
  <si>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</si>
  <si>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</si>
  <si>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</si>
  <si>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</si>
  <si>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</si>
  <si>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</si>
  <si>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</si>
  <si>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</si>
  <si>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</si>
  <si>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</si>
  <si>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</si>
  <si>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</si>
  <si>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</si>
  <si>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</si>
  <si>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</si>
  <si>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</si>
  <si>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</si>
  <si>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</si>
  <si>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</si>
  <si>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</si>
  <si>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</si>
  <si>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</si>
  <si>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</si>
  <si>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</si>
  <si>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</si>
  <si>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</si>
  <si>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</si>
  <si>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</si>
  <si>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</si>
  <si>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</si>
  <si>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</si>
  <si>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</si>
  <si>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</si>
  <si>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</si>
  <si>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</si>
  <si>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</si>
  <si>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</si>
  <si>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</si>
  <si>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</si>
  <si>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</si>
  <si>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</si>
  <si>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</si>
  <si>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</si>
  <si>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</si>
  <si>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</si>
  <si>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</si>
  <si>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</si>
  <si>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</si>
  <si>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</si>
  <si>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</si>
  <si>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</si>
  <si>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</si>
  <si>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</si>
  <si>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</si>
  <si>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</si>
  <si>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</si>
  <si>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</si>
  <si>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</si>
  <si>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</si>
  <si>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</si>
  <si>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</si>
  <si>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</si>
  <si>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</si>
  <si>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</si>
  <si>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</si>
  <si>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</si>
  <si>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</si>
  <si>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</si>
  <si>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</si>
  <si>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</si>
  <si>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</si>
  <si>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</si>
  <si>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</si>
  <si>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</si>
  <si>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</si>
  <si>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</si>
  <si>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</si>
  <si>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</si>
  <si>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</si>
  <si>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</si>
  <si>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</si>
  <si>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</si>
  <si>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</si>
  <si>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</si>
  <si>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</si>
  <si>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</si>
  <si>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</si>
  <si>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</si>
  <si>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</si>
  <si>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</si>
  <si>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</si>
  <si>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</si>
  <si>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</si>
  <si>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</si>
  <si>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</si>
  <si>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</si>
  <si>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</si>
  <si>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</si>
  <si>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</si>
  <si>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</si>
  <si>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</si>
  <si>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</si>
  <si>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</si>
  <si>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</si>
  <si>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</si>
  <si>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</si>
  <si>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</si>
  <si>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</si>
  <si>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</si>
  <si>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</si>
  <si>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</si>
  <si>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</si>
  <si>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</si>
  <si>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</si>
  <si>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</si>
  <si>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</si>
  <si>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</si>
  <si>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</si>
  <si>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</si>
  <si>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</si>
  <si>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</si>
  <si>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</si>
  <si>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</si>
  <si>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</si>
  <si>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</si>
  <si>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</si>
  <si>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</si>
  <si>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</si>
  <si>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</si>
  <si>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</si>
  <si>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</si>
  <si>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</si>
  <si>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</si>
  <si>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</si>
  <si>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</si>
  <si>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</si>
  <si>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</si>
  <si>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</si>
  <si>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</si>
  <si>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</si>
  <si>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</si>
  <si>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</si>
  <si>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</si>
  <si>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</si>
  <si>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</si>
  <si>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</si>
  <si>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</si>
  <si>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</si>
  <si>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</si>
  <si>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</si>
  <si>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</si>
  <si>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</si>
  <si>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</si>
  <si>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</si>
  <si>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</si>
  <si>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</si>
  <si>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</si>
  <si>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</si>
  <si>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</si>
  <si>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</si>
  <si>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</si>
  <si>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</si>
  <si>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</si>
  <si>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</si>
  <si>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</si>
  <si>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</si>
  <si>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</si>
  <si>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</si>
  <si>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</si>
  <si>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</si>
  <si>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</si>
  <si>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</si>
  <si>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</si>
  <si>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</si>
  <si>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</si>
  <si>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</si>
  <si>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</si>
  <si>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</si>
  <si>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</si>
  <si>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</si>
  <si>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</si>
  <si>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</si>
  <si>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</si>
  <si>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</si>
  <si>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</si>
  <si>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</si>
  <si>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</si>
  <si>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</si>
  <si>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</si>
  <si>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</si>
  <si>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</si>
  <si>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</si>
  <si>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</si>
  <si>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</si>
  <si>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</si>
  <si>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</si>
  <si>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</si>
  <si>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</si>
  <si>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</si>
  <si>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</si>
  <si>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</si>
  <si>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</si>
  <si>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</si>
  <si>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</si>
  <si>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</si>
  <si>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</si>
  <si>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</si>
  <si>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</si>
  <si>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</si>
  <si>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</si>
  <si>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</si>
  <si>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</si>
  <si>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</si>
  <si>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</si>
  <si>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</si>
  <si>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</si>
  <si>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</si>
  <si>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</si>
  <si>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</si>
  <si>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</si>
  <si>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</si>
  <si>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</si>
  <si>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</si>
  <si>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</si>
  <si>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</si>
  <si>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</si>
  <si>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</si>
  <si>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</si>
  <si>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</si>
  <si>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</si>
  <si>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</si>
  <si>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</si>
  <si>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</si>
  <si>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</si>
  <si>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</si>
  <si>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</si>
  <si>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</si>
  <si>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</si>
  <si>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</si>
  <si>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</si>
  <si>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</si>
  <si>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</si>
  <si>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</si>
  <si>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</si>
  <si>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</si>
  <si>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</si>
  <si>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</si>
  <si>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</si>
  <si>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</si>
  <si>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</si>
  <si>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</si>
  <si>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</si>
  <si>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</si>
  <si>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</si>
  <si>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</si>
  <si>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</si>
  <si>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</si>
  <si>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</si>
  <si>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</si>
  <si>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</si>
  <si>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</si>
  <si>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</si>
  <si>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</si>
  <si>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</si>
  <si>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</si>
  <si>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</si>
  <si>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</si>
  <si>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</si>
  <si>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</si>
  <si>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</si>
  <si>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</si>
  <si>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</si>
  <si>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</si>
  <si>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</si>
  <si>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</si>
  <si>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</si>
  <si>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</si>
  <si>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</si>
  <si>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</si>
  <si>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</si>
  <si>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</si>
  <si>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</si>
  <si>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</si>
  <si>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</si>
  <si>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</si>
  <si>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</si>
  <si>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</si>
  <si>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</si>
  <si>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</si>
  <si>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</si>
  <si>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</si>
  <si>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</si>
  <si>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</si>
  <si>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</si>
  <si>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</si>
  <si>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</si>
  <si>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</si>
  <si>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</si>
  <si>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</si>
  <si>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</si>
  <si>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</si>
  <si>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</si>
  <si>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</si>
  <si>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</si>
  <si>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</si>
  <si>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</si>
  <si>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</si>
  <si>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</si>
  <si>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</si>
  <si>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</si>
  <si>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</si>
  <si>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</si>
  <si>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</si>
  <si>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</si>
  <si>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</si>
  <si>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</si>
  <si>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</si>
  <si>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</si>
  <si>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</si>
  <si>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</si>
  <si>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</si>
  <si>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</si>
  <si>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</si>
  <si>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</si>
  <si>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</si>
  <si>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</si>
  <si>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</si>
  <si>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</si>
  <si>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</si>
  <si>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</si>
  <si>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</si>
  <si>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</si>
  <si>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</si>
  <si>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</si>
  <si>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</si>
  <si>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</si>
  <si>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</si>
  <si>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</si>
  <si>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</si>
  <si>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</si>
  <si>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</si>
  <si>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</si>
  <si>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</si>
  <si>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</si>
  <si>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</si>
  <si>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</si>
  <si>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</si>
  <si>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</si>
  <si>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</si>
  <si>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</si>
  <si>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</si>
  <si>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</si>
  <si>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</si>
  <si>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</si>
  <si>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</si>
  <si>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</si>
  <si>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</si>
  <si>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</si>
  <si>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</si>
  <si>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</si>
  <si>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</si>
  <si>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</si>
  <si>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</si>
  <si>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</si>
  <si>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</si>
  <si>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</si>
  <si>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</si>
  <si>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</si>
  <si>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</si>
  <si>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</si>
  <si>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</si>
  <si>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</si>
  <si>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</si>
  <si>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</si>
  <si>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</si>
  <si>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</si>
  <si>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</si>
  <si>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</si>
  <si>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</si>
  <si>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</si>
  <si>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</si>
  <si>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</si>
  <si>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</si>
  <si>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</si>
  <si>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</si>
  <si>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</si>
  <si>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</si>
  <si>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</si>
  <si>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</si>
  <si>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</si>
  <si>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</si>
  <si>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</si>
  <si>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</si>
  <si>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</si>
  <si>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</si>
  <si>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</si>
  <si>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</si>
  <si>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</si>
  <si>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</si>
  <si>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</si>
  <si>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</si>
  <si>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</si>
  <si>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</si>
  <si>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</si>
  <si>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</si>
  <si>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</si>
  <si>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</si>
  <si>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</si>
  <si>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</si>
  <si>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</si>
  <si>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</si>
  <si>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</si>
  <si>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</si>
  <si>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</si>
  <si>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</si>
  <si>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</si>
  <si>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</si>
  <si>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</si>
  <si>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</si>
  <si>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</si>
  <si>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</si>
  <si>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</si>
  <si>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</si>
  <si>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</si>
  <si>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</si>
  <si>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</si>
  <si>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</si>
  <si>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</si>
  <si>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</si>
  <si>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</si>
  <si>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</si>
  <si>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</si>
  <si>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</si>
  <si>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</si>
  <si>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</si>
  <si>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</si>
  <si>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</si>
  <si>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</si>
  <si>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</si>
  <si>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</si>
  <si>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</si>
  <si>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</si>
  <si>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</si>
  <si>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</si>
  <si>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</si>
  <si>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</si>
  <si>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</si>
  <si>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</si>
  <si>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</si>
  <si>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</si>
  <si>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</si>
  <si>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</si>
  <si>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</si>
  <si>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</si>
  <si>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</si>
  <si>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</si>
  <si>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</si>
  <si>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</si>
  <si>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</si>
  <si>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</si>
  <si>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</si>
  <si>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</si>
  <si>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</si>
  <si>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</si>
  <si>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</si>
  <si>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</si>
  <si>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</si>
  <si>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</si>
  <si>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</si>
  <si>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</si>
  <si>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</si>
  <si>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</si>
  <si>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</si>
  <si>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</si>
  <si>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</si>
  <si>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</si>
  <si>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</si>
  <si>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</si>
  <si>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</si>
  <si>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</si>
  <si>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</si>
  <si>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</si>
  <si>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</si>
  <si>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</si>
  <si>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</si>
  <si>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</si>
  <si>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</si>
  <si>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</si>
  <si>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</si>
  <si>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</si>
  <si>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</si>
  <si>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</si>
  <si>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</si>
  <si>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</si>
  <si>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</si>
  <si>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</si>
  <si>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</si>
  <si>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</si>
  <si>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</si>
  <si>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</si>
  <si>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</si>
  <si>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</si>
  <si>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</si>
  <si>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</si>
  <si>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</si>
  <si>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</si>
  <si>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</si>
  <si>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</si>
  <si>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</si>
  <si>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</si>
  <si>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</si>
  <si>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</si>
  <si>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</si>
  <si>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</si>
  <si>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</si>
  <si>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</si>
  <si>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</si>
  <si>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</si>
  <si>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</si>
  <si>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</si>
  <si>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</si>
  <si>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</si>
  <si>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</si>
  <si>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</si>
  <si>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</si>
  <si>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</si>
  <si>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</si>
  <si>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</si>
  <si>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</si>
  <si>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</si>
  <si>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</si>
  <si>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</si>
  <si>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</si>
  <si>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</si>
  <si>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</si>
  <si>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</si>
  <si>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</si>
  <si>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</si>
  <si>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</si>
  <si>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</si>
  <si>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</si>
  <si>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</si>
  <si>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</si>
  <si>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</si>
  <si>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</si>
  <si>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</si>
  <si>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</si>
  <si>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</si>
  <si>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</si>
  <si>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</si>
  <si>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</si>
  <si>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</si>
  <si>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</si>
  <si>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</si>
  <si>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</si>
  <si>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</si>
  <si>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</si>
  <si>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</si>
  <si>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</si>
  <si>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</si>
  <si>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</si>
  <si>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</si>
  <si>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</si>
  <si>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</si>
  <si>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</si>
  <si>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</si>
  <si>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</si>
  <si>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</si>
  <si>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</si>
  <si>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</si>
  <si>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</si>
  <si>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</si>
  <si>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</si>
  <si>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</si>
  <si>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</si>
  <si>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</si>
  <si>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</si>
  <si>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</si>
  <si>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</si>
  <si>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</si>
  <si>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</si>
  <si>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</si>
  <si>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</si>
  <si>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</si>
  <si>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</si>
  <si>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</si>
  <si>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</si>
  <si>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</si>
  <si>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</si>
  <si>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</si>
  <si>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</si>
  <si>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</si>
  <si>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</si>
  <si>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</si>
  <si>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</si>
  <si>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</si>
  <si>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</si>
  <si>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</si>
  <si>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</si>
  <si>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</si>
  <si>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</si>
  <si>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</si>
  <si>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</si>
  <si>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</si>
  <si>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</si>
  <si>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</si>
  <si>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</si>
  <si>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</si>
  <si>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</si>
  <si>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</si>
  <si>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</si>
  <si>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</si>
  <si>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</si>
  <si>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</si>
  <si>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</si>
  <si>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</si>
  <si>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</si>
  <si>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</si>
  <si>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</si>
  <si>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</si>
  <si>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</si>
  <si>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</si>
  <si>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</si>
  <si>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</si>
  <si>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</si>
  <si>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</si>
  <si>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</si>
  <si>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</si>
  <si>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</si>
  <si>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</si>
  <si>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</si>
  <si>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</si>
  <si>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</si>
  <si>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</si>
  <si>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</si>
  <si>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</si>
  <si>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</si>
  <si>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</si>
  <si>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</si>
  <si>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</si>
  <si>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</si>
  <si>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</si>
  <si>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</si>
  <si>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</si>
  <si>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</si>
  <si>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</si>
  <si>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</si>
  <si>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</si>
  <si>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</si>
  <si>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</si>
  <si>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</si>
  <si>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</si>
  <si>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</si>
  <si>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</si>
  <si>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</si>
  <si>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</si>
  <si>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</si>
  <si>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</si>
  <si>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</si>
  <si>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</si>
  <si>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</si>
  <si>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</si>
  <si>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</si>
  <si>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</si>
  <si>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</si>
  <si>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</si>
  <si>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</si>
  <si>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</si>
  <si>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</si>
  <si>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</si>
  <si>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</si>
  <si>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</si>
  <si>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</si>
  <si>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</si>
  <si>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</si>
  <si>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</si>
  <si>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</si>
  <si>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</si>
  <si>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</si>
  <si>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</si>
  <si>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</si>
  <si>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</si>
  <si>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</si>
  <si>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</si>
  <si>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</si>
  <si>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</si>
  <si>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</si>
  <si>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</si>
  <si>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</si>
  <si>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</si>
  <si>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</si>
  <si>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</si>
  <si>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</si>
  <si>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</si>
  <si>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</si>
  <si>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</si>
  <si>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</si>
  <si>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</si>
  <si>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</si>
  <si>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</si>
  <si>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</si>
  <si>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</si>
  <si>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</si>
  <si>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</si>
  <si>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</si>
  <si>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</si>
  <si>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</si>
  <si>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</si>
  <si>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</si>
  <si>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</si>
  <si>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</si>
  <si>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</si>
  <si>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</si>
  <si>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</si>
  <si>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</si>
  <si>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</si>
  <si>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</si>
  <si>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</si>
  <si>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</si>
  <si>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</si>
  <si>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</si>
  <si>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</si>
  <si>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</si>
  <si>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</si>
  <si>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</si>
  <si>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</si>
  <si>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</si>
  <si>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</si>
  <si>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</si>
  <si>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</si>
  <si>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</si>
  <si>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</si>
  <si>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</si>
  <si>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</si>
  <si>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</si>
  <si>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</si>
  <si>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</si>
  <si>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</si>
  <si>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</si>
  <si>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</si>
  <si>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</si>
  <si>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</si>
  <si>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</si>
  <si>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</si>
  <si>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</si>
  <si>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</si>
  <si>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</si>
  <si>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</si>
  <si>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</si>
  <si>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</si>
  <si>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</si>
  <si>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</si>
  <si>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</si>
  <si>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</si>
  <si>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</si>
  <si>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</si>
  <si>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</si>
  <si>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</si>
  <si>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</si>
  <si>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</si>
  <si>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</si>
  <si>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</si>
  <si>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</si>
  <si>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</si>
  <si>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</si>
  <si>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</si>
  <si>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</si>
  <si>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</si>
  <si>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</si>
  <si>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</si>
  <si>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</si>
  <si>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</si>
  <si>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</si>
  <si>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</si>
  <si>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</si>
  <si>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</si>
  <si>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</si>
  <si>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</si>
  <si>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</si>
  <si>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</si>
  <si>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</si>
  <si>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</si>
  <si>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</si>
  <si>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</si>
  <si>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</si>
  <si>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</si>
  <si>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</si>
  <si>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</si>
  <si>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</si>
  <si>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</si>
  <si>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</si>
  <si>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</si>
  <si>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</si>
  <si>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</si>
  <si>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</si>
  <si>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</si>
  <si>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</si>
  <si>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</si>
  <si>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</si>
  <si>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</si>
  <si>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</si>
  <si>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</si>
  <si>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</si>
  <si>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</si>
  <si>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</si>
  <si>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</si>
  <si>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</si>
  <si>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</si>
  <si>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</si>
  <si>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</si>
  <si>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</si>
  <si>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</si>
  <si>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</si>
  <si>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</si>
  <si>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</si>
  <si>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</si>
  <si>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</si>
  <si>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</si>
  <si>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</si>
  <si>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</si>
  <si>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</si>
  <si>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</si>
  <si>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</si>
  <si>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</si>
  <si>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</si>
  <si>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</si>
  <si>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</si>
  <si>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</si>
  <si>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</si>
  <si>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</si>
  <si>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</si>
  <si>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</si>
  <si>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</si>
  <si>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</si>
  <si>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</si>
  <si>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</si>
  <si>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</si>
  <si>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</si>
  <si>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</si>
  <si>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</si>
  <si>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</si>
  <si>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</si>
  <si>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</si>
  <si>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</si>
  <si>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</si>
  <si>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</si>
  <si>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</si>
  <si>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</si>
  <si>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</si>
  <si>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</si>
  <si>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</si>
  <si>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</si>
  <si>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</si>
  <si>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</si>
  <si>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</si>
  <si>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</si>
  <si>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</si>
  <si>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</si>
  <si>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</si>
  <si>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</si>
  <si>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</si>
  <si>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</si>
  <si>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</si>
  <si>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</si>
  <si>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</si>
  <si>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</si>
  <si>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</si>
  <si>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</si>
  <si>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</si>
  <si>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</si>
  <si>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</si>
  <si>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</si>
  <si>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</si>
  <si>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</si>
  <si>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</si>
  <si>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</si>
  <si>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</si>
  <si>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</si>
  <si>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</si>
  <si>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</si>
  <si>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</si>
  <si>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</si>
  <si>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</si>
  <si>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</si>
  <si>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</si>
  <si>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</si>
  <si>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</si>
  <si>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</si>
  <si>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</si>
  <si>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</si>
  <si>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</si>
  <si>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</si>
  <si>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</si>
  <si>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</si>
  <si>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</si>
  <si>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</si>
  <si>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</si>
  <si>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</si>
  <si>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</si>
  <si>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</si>
  <si>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</si>
  <si>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</si>
  <si>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</si>
  <si>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</si>
  <si>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</si>
  <si>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</si>
  <si>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</si>
  <si>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</si>
  <si>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</si>
  <si>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</si>
  <si>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</si>
  <si>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</si>
  <si>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</si>
  <si>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</si>
  <si>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</si>
  <si>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</si>
  <si>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</si>
  <si>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</si>
  <si>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</si>
  <si>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</si>
  <si>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</si>
  <si>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</si>
  <si>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</si>
  <si>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</si>
  <si>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</si>
  <si>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</si>
  <si>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</si>
  <si>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</si>
  <si>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</si>
  <si>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</si>
  <si>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</si>
  <si>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</si>
  <si>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</si>
  <si>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</si>
  <si>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</si>
  <si>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</si>
  <si>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</si>
  <si>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</si>
  <si>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</si>
  <si>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</si>
  <si>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</si>
  <si>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</si>
  <si>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</si>
  <si>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</si>
  <si>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</si>
  <si>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</si>
  <si>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</si>
  <si>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</si>
  <si>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</si>
  <si>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</si>
  <si>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</si>
  <si>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</si>
  <si>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</si>
  <si>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</si>
  <si>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</si>
  <si>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</si>
  <si>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</si>
  <si>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</si>
  <si>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</si>
  <si>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</si>
  <si>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</si>
  <si>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</si>
  <si>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</si>
  <si>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</si>
  <si>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</si>
  <si>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</si>
  <si>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</si>
  <si>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</si>
  <si>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</si>
  <si>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</si>
  <si>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</si>
  <si>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</si>
  <si>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</si>
  <si>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</si>
  <si>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</si>
  <si>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</si>
  <si>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</si>
  <si>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</si>
  <si>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</si>
  <si>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</si>
  <si>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</si>
  <si>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</si>
  <si>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</si>
  <si>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</si>
  <si>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</si>
  <si>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</si>
  <si>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</si>
  <si>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</si>
  <si>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</si>
  <si>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</si>
  <si>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</si>
  <si>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</si>
  <si>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</si>
  <si>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</si>
  <si>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</si>
  <si>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</si>
  <si>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</si>
  <si>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</si>
  <si>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</si>
  <si>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</si>
  <si>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</si>
  <si>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</si>
  <si>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</si>
  <si>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</si>
  <si>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</si>
  <si>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</si>
  <si>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</si>
  <si>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</si>
  <si>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</si>
  <si>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</si>
  <si>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</si>
  <si>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</si>
  <si>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</si>
  <si>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</si>
  <si>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</si>
  <si>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</si>
  <si>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</si>
  <si>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</si>
  <si>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</si>
  <si>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</si>
  <si>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</si>
  <si>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</si>
  <si>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</si>
  <si>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</si>
  <si>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</si>
  <si>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</si>
  <si>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</si>
  <si>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</si>
  <si>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</si>
  <si>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</si>
  <si>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</si>
  <si>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</si>
  <si>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</si>
  <si>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</si>
  <si>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</si>
  <si>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</si>
  <si>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</si>
  <si>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</si>
  <si>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</si>
  <si>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</si>
  <si>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</si>
  <si>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</si>
  <si>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</si>
  <si>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</si>
  <si>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</si>
  <si>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</si>
  <si>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</si>
  <si>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</si>
  <si>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</si>
  <si>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</si>
  <si>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</si>
  <si>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</si>
  <si>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</si>
  <si>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</si>
  <si>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</si>
  <si>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</si>
  <si>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</si>
  <si>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</si>
  <si>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</si>
  <si>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</si>
  <si>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</si>
  <si>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</si>
  <si>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</si>
  <si>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</si>
  <si>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</si>
  <si>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</si>
  <si>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</si>
  <si>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</si>
  <si>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</si>
  <si>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</si>
  <si>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</si>
  <si>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</si>
  <si>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</si>
  <si>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</si>
  <si>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</si>
  <si>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</si>
  <si>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</si>
  <si>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</si>
  <si>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</si>
  <si>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</si>
  <si>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</si>
  <si>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</si>
  <si>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</si>
  <si>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</si>
  <si>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</si>
  <si>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</si>
  <si>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</si>
  <si>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</si>
  <si>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</si>
  <si>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</si>
  <si>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</si>
  <si>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</si>
  <si>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</si>
  <si>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</si>
  <si>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</si>
  <si>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</si>
  <si>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</si>
  <si>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</si>
  <si>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</si>
  <si>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</si>
  <si>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</si>
  <si>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</si>
  <si>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</si>
  <si>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</si>
  <si>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</si>
  <si>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</si>
  <si>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</si>
  <si>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</si>
  <si>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</si>
  <si>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</si>
  <si>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</si>
  <si>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</si>
  <si>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</si>
  <si>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</si>
  <si>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</si>
  <si>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</si>
  <si>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</si>
  <si>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</si>
  <si>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</si>
  <si>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</si>
  <si>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</si>
  <si>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</si>
  <si>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</si>
  <si>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</si>
  <si>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</si>
  <si>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</si>
  <si>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</si>
  <si>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</si>
  <si>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</si>
  <si>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</si>
  <si>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</si>
  <si>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</si>
  <si>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</si>
  <si>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</si>
  <si>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</si>
  <si>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</si>
  <si>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</si>
  <si>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</si>
  <si>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</si>
  <si>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</si>
  <si>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</si>
  <si>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</si>
  <si>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</si>
  <si>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</si>
  <si>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</si>
  <si>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</si>
  <si>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</si>
  <si>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</si>
  <si>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</si>
  <si>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</si>
  <si>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</si>
  <si>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</si>
  <si>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</si>
  <si>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</si>
  <si>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</si>
  <si>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</si>
  <si>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</si>
  <si>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</si>
  <si>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</si>
  <si>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</si>
  <si>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</si>
  <si>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</si>
  <si>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</si>
  <si>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</si>
  <si>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</si>
  <si>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</si>
  <si>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</si>
  <si>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</si>
  <si>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</si>
  <si>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</si>
  <si>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</si>
  <si>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</si>
  <si>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</si>
  <si>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</si>
  <si>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</si>
  <si>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</si>
  <si>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</si>
  <si>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</si>
  <si>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</si>
  <si>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</si>
  <si>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</si>
  <si>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</si>
  <si>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</si>
  <si>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</si>
  <si>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</si>
  <si>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</si>
  <si>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</si>
  <si>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</si>
  <si>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</si>
  <si>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</si>
  <si>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</si>
  <si>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</si>
  <si>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</si>
  <si>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</si>
  <si>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</si>
  <si>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</si>
  <si>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</si>
  <si>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</si>
  <si>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</si>
  <si>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</si>
  <si>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</si>
  <si>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</si>
  <si>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</si>
  <si>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</si>
  <si>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</si>
  <si>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</si>
  <si>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</si>
  <si>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</si>
  <si>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</si>
  <si>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</si>
  <si>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</si>
  <si>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</si>
  <si>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</si>
  <si>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</si>
  <si>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</si>
  <si>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</si>
  <si>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</si>
  <si>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</si>
  <si>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</si>
  <si>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</si>
  <si>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</si>
  <si>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</si>
  <si>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</si>
  <si>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</si>
  <si>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</si>
  <si>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</si>
  <si>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</si>
  <si>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</si>
  <si>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</si>
  <si>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</si>
  <si>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</si>
  <si>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</si>
  <si>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</si>
  <si>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</si>
  <si>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</si>
  <si>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</si>
  <si>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</si>
  <si>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</si>
  <si>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</si>
  <si>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</si>
  <si>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</si>
  <si>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</si>
  <si>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</si>
  <si>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</si>
  <si>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</si>
  <si>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</si>
  <si>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</si>
  <si>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</si>
  <si>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</si>
  <si>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</si>
  <si>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</si>
  <si>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</si>
  <si>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</si>
  <si>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</si>
  <si>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</si>
  <si>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</si>
  <si>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</si>
  <si>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</si>
  <si>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</si>
  <si>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</si>
  <si>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</si>
  <si>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</si>
  <si>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</si>
  <si>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</si>
  <si>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</si>
  <si>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</si>
  <si>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</si>
  <si>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</si>
  <si>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</si>
  <si>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</si>
  <si>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</si>
  <si>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</si>
  <si>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</si>
  <si>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</si>
  <si>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</si>
  <si>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</si>
  <si>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</si>
  <si>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</si>
  <si>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</si>
  <si>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</si>
  <si>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</si>
  <si>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</si>
  <si>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</si>
  <si>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</si>
  <si>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</si>
  <si>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</si>
  <si>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</si>
  <si>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</si>
  <si>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</si>
  <si>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</si>
  <si>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</si>
  <si>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</si>
  <si>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</si>
  <si>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</si>
  <si>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</si>
  <si>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</si>
  <si>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</si>
  <si>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</si>
  <si>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</si>
  <si>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</si>
  <si>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</si>
  <si>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</si>
  <si>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</si>
  <si>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</si>
  <si>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</si>
  <si>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</si>
  <si>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</si>
  <si>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</si>
  <si>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</si>
  <si>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</si>
  <si>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</si>
  <si>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</si>
  <si>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</si>
  <si>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</si>
  <si>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</si>
  <si>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</si>
  <si>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</si>
  <si>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</si>
  <si>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</si>
  <si>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</si>
  <si>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</si>
  <si>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</si>
  <si>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</si>
  <si>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</si>
  <si>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</si>
  <si>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</si>
  <si>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</si>
  <si>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</si>
  <si>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</si>
  <si>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</si>
  <si>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</si>
  <si>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</si>
  <si>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</si>
  <si>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</si>
  <si>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</si>
  <si>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</si>
  <si>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</si>
  <si>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</si>
  <si>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</si>
  <si>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</si>
  <si>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</si>
  <si>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</si>
  <si>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</si>
  <si>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</si>
  <si>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</si>
  <si>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</si>
  <si>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</si>
  <si>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</si>
  <si>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</si>
  <si>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</si>
  <si>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</si>
  <si>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</si>
  <si>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</si>
  <si>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</si>
  <si>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</si>
  <si>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</si>
  <si>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</si>
  <si>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</si>
  <si>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</si>
  <si>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</si>
  <si>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</si>
  <si>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</si>
  <si>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</si>
  <si>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</si>
  <si>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</si>
  <si>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</si>
  <si>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</si>
  <si>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</si>
  <si>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</si>
  <si>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</si>
  <si>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</si>
  <si>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</si>
  <si>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</si>
  <si>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</si>
  <si>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</si>
  <si>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</si>
  <si>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</si>
  <si>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</si>
  <si>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</si>
  <si>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</si>
  <si>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</si>
  <si>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</si>
  <si>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</si>
  <si>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</si>
  <si>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</si>
  <si>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</si>
  <si>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</si>
  <si>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</si>
  <si>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</si>
  <si>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</si>
  <si>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</si>
  <si>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</si>
  <si>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</si>
  <si>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</si>
  <si>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</si>
  <si>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</si>
  <si>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</si>
  <si>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</si>
  <si>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</si>
  <si>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</si>
  <si>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</si>
  <si>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</si>
  <si>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</si>
  <si>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</si>
  <si>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</si>
  <si>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</si>
  <si>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</si>
  <si>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</si>
  <si>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</si>
  <si>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</si>
  <si>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</si>
  <si>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</si>
  <si>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</si>
  <si>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</si>
  <si>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</si>
  <si>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</si>
  <si>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</si>
  <si>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</si>
  <si>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</si>
  <si>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</si>
  <si>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</si>
  <si>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</si>
  <si>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</si>
  <si>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</si>
  <si>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</si>
  <si>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</si>
  <si>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</si>
  <si>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</si>
  <si>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</si>
  <si>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</si>
  <si>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</si>
  <si>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</si>
  <si>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</si>
  <si>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</si>
  <si>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</si>
  <si>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</si>
  <si>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</si>
  <si>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</si>
  <si>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</si>
  <si>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</si>
  <si>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</si>
  <si>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</si>
  <si>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</si>
  <si>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</si>
  <si>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</si>
  <si>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</si>
  <si>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</si>
  <si>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</si>
  <si>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</si>
  <si>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</si>
  <si>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</si>
  <si>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</si>
  <si>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</si>
  <si>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</si>
  <si>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</si>
  <si>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</si>
  <si>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</si>
  <si>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</si>
  <si>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</si>
  <si>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</si>
  <si>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</si>
  <si>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</si>
  <si>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</si>
  <si>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</si>
  <si>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</si>
  <si>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</si>
  <si>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</si>
  <si>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</si>
  <si>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</si>
  <si>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</si>
  <si>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</si>
  <si>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</si>
  <si>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</si>
  <si>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</si>
  <si>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</si>
  <si>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</si>
  <si>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</si>
  <si>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</si>
  <si>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</si>
  <si>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</si>
  <si>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</si>
  <si>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</si>
  <si>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</si>
  <si>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</si>
  <si>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</si>
  <si>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</si>
  <si>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</si>
  <si>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</si>
  <si>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</si>
  <si>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</si>
  <si>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</si>
  <si>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</si>
  <si>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</si>
  <si>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</si>
  <si>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</si>
  <si>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</si>
  <si>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</si>
  <si>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</si>
  <si>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</si>
  <si>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</si>
  <si>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</si>
  <si>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</si>
  <si>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</si>
  <si>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</si>
  <si>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</si>
  <si>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</si>
  <si>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</si>
  <si>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</si>
  <si>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</si>
  <si>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</si>
  <si>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</si>
  <si>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</si>
  <si>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</si>
  <si>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</si>
  <si>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</si>
  <si>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</si>
  <si>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</si>
  <si>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</si>
  <si>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</si>
  <si>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</si>
  <si>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</si>
  <si>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</si>
  <si>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</si>
  <si>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</si>
  <si>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</si>
  <si>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</si>
  <si>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</si>
  <si>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</si>
  <si>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</si>
  <si>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</si>
  <si>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</si>
  <si>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</si>
  <si>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</si>
  <si>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</si>
  <si>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</si>
  <si>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</si>
  <si>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</si>
  <si>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</si>
  <si>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</si>
  <si>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</si>
  <si>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</si>
  <si>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</si>
  <si>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</si>
  <si>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</si>
  <si>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</si>
  <si>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</si>
  <si>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</si>
  <si>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</si>
  <si>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</si>
  <si>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</si>
  <si>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</si>
  <si>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</si>
  <si>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</si>
  <si>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</si>
  <si>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</si>
  <si>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</si>
  <si>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</si>
  <si>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</si>
  <si>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</si>
  <si>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</si>
  <si>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</si>
  <si>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</si>
  <si>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</si>
  <si>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</si>
  <si>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</si>
  <si>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</si>
  <si>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</si>
  <si>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</si>
  <si>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</si>
  <si>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</si>
  <si>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</si>
  <si>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</si>
  <si>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</si>
  <si>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</si>
  <si>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</si>
  <si>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</si>
  <si>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</si>
  <si>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</si>
  <si>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</si>
  <si>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</si>
  <si>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</si>
  <si>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</si>
  <si>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</si>
  <si>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</si>
  <si>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</si>
  <si>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</si>
  <si>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</si>
  <si>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</si>
  <si>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</si>
  <si>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</si>
  <si>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</si>
  <si>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</si>
  <si>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</si>
  <si>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</si>
  <si>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</si>
  <si>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</si>
  <si>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</si>
  <si>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</si>
  <si>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</si>
  <si>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</si>
  <si>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</si>
  <si>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</si>
  <si>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</si>
  <si>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</si>
  <si>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</si>
  <si>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</si>
  <si>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</si>
  <si>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</si>
  <si>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</si>
  <si>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</si>
  <si>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</si>
  <si>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</si>
  <si>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</si>
  <si>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</si>
  <si>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</si>
  <si>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</si>
  <si>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</si>
  <si>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</si>
  <si>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</si>
  <si>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</si>
  <si>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</si>
  <si>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</si>
  <si>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</si>
  <si>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</si>
  <si>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</si>
  <si>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</si>
  <si>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</si>
  <si>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</si>
  <si>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</si>
  <si>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</si>
  <si>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</si>
  <si>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</si>
  <si>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</si>
  <si>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</si>
  <si>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</si>
  <si>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</si>
  <si>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</si>
  <si>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</si>
  <si>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</si>
  <si>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</si>
  <si>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</si>
  <si>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</si>
  <si>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</si>
  <si>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</si>
  <si>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</si>
  <si>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</si>
  <si>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</si>
  <si>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</si>
  <si>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</si>
  <si>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</si>
  <si>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</si>
  <si>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</si>
  <si>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</si>
  <si>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</si>
  <si>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</si>
  <si>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</si>
  <si>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</si>
  <si>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</si>
  <si>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</si>
  <si>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</si>
  <si>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</si>
  <si>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</si>
  <si>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</si>
  <si>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</si>
  <si>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</si>
  <si>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</si>
  <si>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</si>
  <si>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</si>
  <si>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</si>
  <si>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</si>
  <si>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</si>
  <si>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</si>
  <si>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</si>
  <si>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</si>
  <si>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</si>
  <si>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</si>
  <si>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</si>
  <si>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</si>
  <si>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</si>
  <si>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</si>
  <si>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</si>
  <si>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</si>
  <si>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</si>
  <si>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</si>
  <si>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</si>
  <si>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</si>
  <si>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</si>
  <si>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</si>
  <si>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</si>
  <si>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</si>
  <si>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</si>
  <si>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</si>
  <si>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</si>
  <si>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</si>
  <si>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</si>
  <si>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</si>
  <si>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</si>
  <si>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</si>
  <si>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</si>
  <si>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</si>
  <si>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</si>
  <si>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</si>
  <si>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</si>
  <si>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</si>
  <si>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</si>
  <si>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</si>
  <si>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</si>
  <si>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</si>
  <si>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</si>
  <si>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</si>
  <si>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</si>
  <si>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</si>
  <si>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</si>
  <si>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</si>
  <si>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</si>
  <si>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</si>
  <si>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</si>
  <si>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</si>
  <si>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</si>
  <si>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</si>
  <si>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</si>
  <si>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</si>
  <si>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</si>
  <si>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</si>
  <si>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</si>
  <si>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</si>
  <si>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</si>
  <si>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</si>
  <si>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</si>
  <si>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</si>
  <si>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</si>
  <si>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</si>
  <si>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</si>
  <si>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</si>
  <si>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</si>
  <si>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</si>
  <si>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</si>
  <si>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</si>
  <si>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</si>
  <si>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</si>
  <si>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</si>
  <si>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</si>
  <si>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</si>
  <si>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</si>
  <si>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</si>
  <si>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</si>
  <si>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</si>
  <si>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</si>
  <si>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</si>
  <si>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</si>
  <si>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</si>
  <si>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</si>
  <si>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</si>
  <si>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</si>
  <si>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</si>
  <si>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</si>
  <si>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</si>
  <si>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</si>
  <si>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</si>
  <si>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</si>
  <si>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</si>
  <si>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</si>
  <si>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</si>
  <si>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</si>
  <si>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</si>
  <si>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</si>
  <si>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</si>
  <si>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</si>
  <si>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</si>
  <si>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</si>
  <si>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</si>
  <si>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</si>
  <si>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</si>
  <si>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</si>
  <si>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</si>
  <si>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</si>
  <si>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</si>
  <si>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</si>
  <si>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</si>
  <si>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</si>
  <si>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</si>
  <si>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</si>
  <si>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</si>
  <si>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</si>
  <si>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</si>
  <si>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</si>
  <si>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</si>
  <si>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</si>
  <si>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</si>
  <si>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</si>
  <si>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</si>
  <si>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</si>
  <si>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</si>
  <si>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</si>
  <si>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</si>
  <si>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</si>
  <si>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</si>
  <si>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</si>
  <si>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</si>
  <si>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</si>
  <si>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</si>
  <si>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</si>
  <si>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</si>
  <si>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</si>
  <si>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</si>
  <si>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</si>
  <si>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</si>
  <si>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</si>
  <si>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</si>
  <si>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</si>
  <si>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</si>
  <si>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</si>
  <si>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</si>
  <si>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</si>
  <si>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</si>
  <si>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</si>
  <si>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</si>
  <si>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</si>
  <si>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</si>
  <si>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</si>
  <si>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</si>
  <si>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</si>
  <si>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</si>
  <si>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</si>
  <si>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</si>
  <si>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</si>
  <si>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</si>
  <si>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</si>
  <si>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</si>
  <si>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</si>
  <si>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</si>
  <si>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</si>
  <si>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</si>
  <si>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</si>
  <si>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</si>
  <si>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</si>
  <si>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</si>
  <si>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</si>
  <si>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</si>
  <si>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</si>
  <si>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</si>
  <si>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</si>
  <si>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</si>
  <si>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</si>
  <si>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</si>
  <si>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</si>
  <si>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</si>
  <si>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</si>
  <si>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</si>
  <si>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</si>
  <si>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</si>
  <si>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</si>
  <si>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</si>
  <si>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</si>
  <si>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</si>
  <si>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</si>
  <si>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</si>
  <si>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</si>
  <si>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</si>
  <si>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</si>
  <si>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</si>
  <si>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</si>
  <si>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</si>
  <si>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</si>
  <si>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</si>
  <si>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</si>
  <si>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</si>
  <si>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</si>
  <si>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</si>
  <si>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</si>
  <si>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</si>
  <si>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</si>
  <si>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</si>
  <si>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</si>
  <si>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</si>
  <si>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</si>
  <si>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</si>
  <si>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</si>
  <si>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</si>
  <si>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</si>
  <si>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</si>
  <si>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</si>
  <si>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</si>
  <si>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</si>
  <si>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</si>
  <si>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</si>
  <si>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</si>
  <si>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</si>
  <si>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</si>
  <si>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</si>
  <si>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</si>
  <si>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</si>
  <si>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</si>
  <si>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</si>
  <si>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</si>
  <si>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</si>
  <si>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</si>
  <si>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</si>
  <si>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</si>
  <si>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</si>
  <si>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</si>
  <si>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</si>
  <si>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</si>
  <si>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</si>
  <si>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</si>
  <si>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</si>
  <si>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</si>
  <si>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</si>
  <si>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</si>
  <si>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</si>
  <si>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</si>
  <si>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</si>
  <si>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</si>
  <si>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</si>
  <si>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</si>
  <si>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</si>
  <si>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</si>
  <si>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</si>
  <si>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</si>
  <si>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</si>
  <si>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</si>
  <si>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</si>
  <si>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</si>
  <si>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</si>
  <si>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</si>
  <si>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</si>
  <si>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</si>
  <si>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</si>
  <si>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</si>
  <si>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</si>
  <si>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</si>
  <si>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</si>
  <si>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</si>
  <si>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</si>
  <si>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</si>
  <si>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</si>
  <si>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</si>
  <si>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</si>
  <si>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</si>
  <si>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</si>
  <si>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</si>
  <si>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</si>
  <si>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</si>
  <si>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</si>
  <si>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</si>
  <si>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</si>
  <si>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</si>
  <si>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</si>
  <si>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</si>
  <si>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</si>
  <si>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</si>
  <si>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</si>
  <si>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</si>
  <si>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</si>
  <si>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</si>
  <si>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</si>
  <si>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</si>
  <si>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</si>
  <si>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</si>
  <si>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</si>
  <si>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</si>
  <si>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</si>
  <si>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</si>
  <si>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</si>
  <si>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</si>
  <si>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</si>
  <si>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</si>
  <si>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</si>
  <si>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</si>
  <si>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</si>
  <si>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</si>
  <si>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</si>
  <si>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</si>
  <si>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</si>
  <si>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</si>
  <si>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</si>
  <si>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</si>
  <si>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</si>
  <si>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</si>
  <si>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</si>
  <si>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</si>
  <si>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</si>
  <si>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</si>
  <si>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</si>
  <si>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</si>
  <si>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</si>
  <si>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</si>
  <si>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</si>
  <si>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</si>
  <si>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</si>
  <si>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</si>
  <si>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</si>
  <si>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</si>
  <si>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</si>
  <si>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</si>
  <si>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</si>
  <si>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</si>
  <si>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</si>
  <si>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</si>
  <si>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</si>
  <si>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</si>
  <si>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</si>
  <si>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</si>
  <si>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</si>
  <si>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</si>
  <si>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</si>
  <si>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</si>
  <si>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</si>
  <si>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</si>
  <si>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</si>
  <si>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</si>
  <si>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</si>
  <si>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</si>
  <si>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</si>
  <si>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</si>
  <si>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</si>
  <si>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</si>
  <si>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</si>
  <si>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</si>
  <si>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</si>
  <si>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</si>
  <si>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</si>
  <si>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</si>
  <si>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</si>
  <si>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</si>
  <si>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</si>
  <si>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</si>
  <si>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</si>
  <si>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</si>
  <si>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</si>
  <si>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</si>
  <si>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</si>
  <si>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</si>
  <si>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</si>
  <si>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</si>
  <si>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</si>
  <si>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</si>
  <si>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</si>
  <si>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</si>
  <si>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</si>
  <si>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</si>
  <si>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</si>
  <si>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</si>
  <si>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</si>
  <si>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</si>
  <si>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</si>
  <si>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</si>
  <si>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</si>
  <si>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</si>
  <si>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</si>
  <si>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</si>
  <si>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</si>
  <si>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</si>
  <si>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</si>
  <si>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</si>
  <si>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</si>
  <si>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</si>
  <si>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</si>
  <si>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</si>
  <si>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</si>
  <si>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</si>
  <si>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</si>
  <si>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</si>
  <si>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</si>
  <si>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</si>
  <si>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</si>
  <si>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</si>
  <si>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</si>
  <si>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</si>
  <si>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</si>
  <si>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</si>
  <si>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</si>
  <si>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</si>
  <si>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</si>
  <si>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</si>
  <si>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</si>
  <si>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</si>
  <si>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</si>
  <si>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</si>
  <si>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</si>
  <si>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</si>
  <si>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</si>
  <si>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</si>
  <si>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</si>
  <si>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</si>
  <si>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</si>
  <si>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</si>
  <si>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</si>
  <si>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</si>
  <si>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</si>
  <si>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</si>
  <si>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</si>
  <si>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</si>
  <si>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</si>
  <si>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</si>
  <si>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</si>
  <si>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</si>
  <si>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</si>
  <si>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</si>
  <si>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</si>
  <si>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</si>
  <si>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</si>
  <si>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</si>
  <si>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</si>
  <si>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</si>
  <si>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</si>
  <si>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</si>
  <si>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</si>
  <si>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</si>
  <si>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</si>
  <si>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</si>
  <si>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</si>
  <si>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</si>
  <si>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</si>
  <si>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</si>
  <si>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</si>
  <si>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</si>
  <si>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</si>
  <si>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</si>
  <si>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</si>
  <si>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</si>
  <si>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</si>
  <si>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</si>
  <si>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</si>
  <si>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</si>
  <si>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</si>
  <si>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</si>
  <si>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</si>
  <si>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</si>
  <si>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</si>
  <si>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</si>
  <si>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</si>
  <si>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</si>
  <si>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</si>
  <si>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</si>
  <si>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</si>
  <si>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</si>
  <si>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</si>
  <si>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</si>
  <si>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</si>
  <si>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</si>
  <si>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</si>
  <si>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</si>
  <si>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</si>
  <si>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</si>
  <si>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</si>
  <si>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</si>
  <si>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</si>
  <si>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</si>
  <si>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</si>
  <si>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</si>
  <si>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</si>
  <si>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</si>
  <si>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</si>
  <si>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</si>
  <si>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</si>
  <si>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</si>
  <si>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</si>
  <si>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</si>
  <si>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</si>
  <si>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</si>
  <si>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</si>
  <si>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</si>
  <si>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</si>
  <si>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</si>
  <si>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</si>
  <si>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</si>
  <si>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</si>
  <si>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</si>
  <si>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</si>
  <si>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</si>
  <si>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</si>
  <si>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</si>
  <si>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</si>
  <si>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</si>
  <si>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</si>
  <si>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</si>
  <si>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</si>
  <si>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</si>
  <si>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</si>
  <si>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</si>
  <si>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</si>
  <si>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</si>
  <si>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</si>
  <si>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</si>
  <si>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</si>
  <si>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</si>
  <si>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</si>
  <si>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</si>
  <si>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</si>
  <si>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</si>
  <si>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</si>
  <si>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</si>
  <si>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</si>
  <si>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</si>
  <si>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</si>
  <si>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</si>
  <si>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</si>
  <si>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</si>
  <si>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</si>
  <si>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</si>
  <si>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</si>
  <si>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</si>
  <si>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</si>
  <si>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</si>
  <si>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</si>
  <si>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</si>
  <si>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</si>
  <si>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</si>
  <si>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</si>
  <si>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</si>
  <si>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</si>
  <si>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</si>
  <si>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</si>
  <si>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</si>
  <si>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</si>
  <si>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</si>
  <si>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</si>
  <si>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</si>
  <si>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</si>
  <si>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</si>
  <si>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</si>
  <si>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</si>
  <si>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</si>
  <si>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</si>
  <si>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</si>
  <si>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</si>
  <si>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</si>
  <si>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</si>
  <si>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</si>
  <si>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</si>
  <si>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</si>
  <si>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</si>
  <si>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</si>
  <si>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</si>
  <si>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</si>
  <si>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</si>
  <si>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</si>
  <si>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</si>
  <si>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</si>
  <si>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</si>
  <si>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</si>
  <si>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</si>
  <si>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</si>
  <si>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</si>
  <si>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</si>
  <si>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</si>
  <si>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</si>
  <si>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</si>
  <si>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</si>
  <si>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</si>
  <si>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</si>
  <si>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</si>
  <si>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</si>
  <si>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</si>
  <si>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</si>
  <si>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</si>
  <si>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</si>
  <si>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</si>
  <si>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</si>
  <si>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</si>
  <si>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</si>
  <si>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</si>
  <si>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</si>
  <si>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</si>
  <si>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</si>
  <si>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</si>
  <si>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</si>
  <si>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</si>
  <si>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</si>
  <si>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</si>
  <si>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</si>
  <si>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</si>
  <si>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</si>
  <si>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</si>
  <si>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</si>
  <si>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</si>
  <si>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</si>
  <si>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</si>
  <si>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</si>
  <si>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</si>
  <si>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</si>
  <si>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</si>
  <si>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</si>
  <si>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</si>
  <si>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</si>
  <si>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</si>
  <si>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</si>
  <si>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</si>
  <si>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</si>
  <si>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</si>
  <si>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</si>
  <si>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</si>
  <si>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</si>
  <si>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</si>
  <si>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</si>
  <si>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</si>
  <si>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</si>
  <si>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</si>
  <si>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</si>
  <si>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</si>
  <si>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</si>
  <si>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</si>
  <si>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</si>
  <si>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</si>
  <si>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</si>
  <si>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</si>
  <si>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</si>
  <si>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</si>
  <si>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</si>
  <si>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</si>
  <si>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</si>
  <si>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</si>
  <si>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</si>
  <si>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</si>
  <si>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</si>
  <si>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</si>
  <si>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</si>
  <si>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</si>
  <si>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</si>
  <si>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</si>
  <si>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</si>
  <si>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</si>
  <si>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</si>
  <si>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</si>
  <si>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</si>
  <si>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</si>
  <si>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</si>
  <si>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</si>
  <si>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</si>
  <si>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</si>
  <si>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</si>
  <si>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</si>
  <si>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</si>
  <si>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</si>
  <si>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</si>
  <si>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</si>
  <si>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</si>
  <si>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</si>
  <si>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</si>
  <si>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</si>
  <si>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</si>
  <si>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</si>
  <si>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</si>
  <si>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</si>
  <si>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</si>
  <si>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</si>
  <si>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</si>
  <si>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</si>
  <si>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</si>
  <si>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</si>
  <si>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</si>
  <si>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</si>
  <si>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</si>
  <si>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</si>
  <si>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</si>
  <si>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</si>
  <si>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</si>
  <si>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</si>
  <si>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</si>
  <si>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</si>
  <si>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</si>
  <si>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</si>
  <si>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</si>
  <si>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</si>
  <si>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</si>
  <si>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</si>
  <si>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</si>
  <si>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</si>
  <si>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</si>
  <si>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</si>
  <si>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</si>
  <si>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</si>
  <si>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</si>
  <si>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</si>
  <si>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</si>
  <si>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</si>
  <si>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</si>
  <si>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</si>
  <si>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</si>
  <si>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</si>
  <si>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</si>
  <si>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</si>
  <si>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</si>
  <si>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</si>
  <si>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</si>
  <si>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</si>
  <si>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</si>
  <si>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</si>
  <si>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</si>
  <si>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</si>
  <si>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</si>
  <si>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</si>
  <si>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</si>
  <si>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</si>
  <si>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</si>
  <si>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</si>
  <si>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</si>
  <si>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</si>
  <si>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</si>
  <si>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</si>
  <si>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</si>
  <si>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</si>
  <si>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</si>
  <si>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</si>
  <si>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</si>
  <si>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</si>
  <si>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</si>
  <si>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</si>
  <si>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</si>
  <si>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</si>
  <si>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</si>
  <si>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</si>
  <si>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</si>
  <si>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</si>
  <si>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</si>
  <si>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</si>
  <si>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</si>
  <si>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</si>
  <si>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</si>
  <si>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</si>
  <si>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</si>
  <si>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</si>
  <si>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</si>
  <si>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</si>
  <si>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</si>
  <si>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</si>
  <si>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</si>
  <si>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</si>
  <si>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</si>
  <si>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</si>
  <si>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</si>
  <si>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</si>
  <si>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</si>
  <si>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</si>
  <si>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</si>
  <si>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</si>
  <si>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</si>
  <si>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</si>
  <si>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</si>
  <si>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</si>
  <si>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</si>
  <si>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</si>
  <si>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</si>
  <si>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</si>
  <si>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</si>
  <si>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</si>
  <si>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</si>
  <si>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</si>
  <si>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</si>
  <si>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</si>
  <si>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</si>
  <si>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</si>
  <si>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</si>
  <si>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</si>
  <si>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</si>
  <si>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</si>
  <si>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</si>
  <si>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</si>
  <si>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</si>
  <si>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</si>
  <si>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</si>
  <si>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</si>
  <si>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</si>
  <si>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</si>
  <si>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</si>
  <si>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</si>
  <si>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</si>
  <si>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</si>
  <si>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</si>
  <si>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</si>
  <si>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</si>
  <si>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</si>
  <si>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</si>
  <si>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</si>
  <si>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</si>
  <si>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</si>
  <si>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</si>
  <si>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</si>
  <si>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</si>
  <si>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</si>
  <si>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</si>
  <si>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</si>
  <si>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</si>
  <si>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</si>
  <si>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</si>
  <si>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</si>
  <si>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</si>
  <si>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</si>
  <si>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</si>
  <si>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</si>
  <si>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</si>
  <si>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</si>
  <si>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</si>
  <si>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</si>
  <si>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</si>
  <si>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</si>
  <si>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</si>
  <si>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</si>
  <si>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</si>
  <si>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</si>
  <si>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</si>
  <si>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</si>
  <si>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</si>
  <si>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</si>
  <si>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</si>
  <si>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</si>
  <si>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</si>
  <si>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</si>
  <si>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</si>
  <si>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</si>
  <si>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</si>
  <si>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</si>
  <si>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</si>
  <si>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</si>
  <si>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</si>
  <si>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</si>
  <si>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</si>
  <si>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</si>
  <si>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</si>
  <si>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</si>
  <si>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</si>
  <si>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</si>
  <si>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</si>
  <si>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</si>
  <si>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</si>
  <si>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</si>
  <si>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</si>
  <si>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</si>
  <si>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</si>
  <si>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</si>
  <si>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</si>
  <si>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</si>
  <si>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</si>
  <si>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</si>
  <si>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</si>
  <si>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</si>
  <si>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</si>
  <si>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</si>
  <si>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</si>
  <si>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</si>
  <si>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</si>
  <si>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</si>
  <si>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</si>
  <si>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</si>
  <si>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</si>
  <si>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</si>
  <si>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</si>
  <si>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</si>
  <si>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</si>
  <si>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</si>
  <si>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</si>
  <si>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</si>
  <si>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</si>
  <si>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</si>
  <si>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</si>
  <si>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</si>
  <si>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</si>
  <si>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</si>
  <si>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</si>
  <si>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</si>
  <si>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</si>
  <si>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</si>
  <si>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</si>
  <si>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</si>
  <si>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</si>
  <si>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</si>
  <si>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</si>
  <si>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</si>
  <si>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</si>
  <si>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</si>
  <si>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</si>
  <si>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</si>
  <si>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</si>
  <si>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</si>
  <si>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</si>
  <si>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</si>
  <si>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</si>
  <si>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</si>
  <si>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</si>
  <si>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</si>
  <si>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</si>
  <si>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</si>
  <si>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</si>
  <si>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</si>
  <si>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</si>
  <si>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</si>
  <si>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</si>
  <si>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</si>
  <si>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</si>
  <si>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</si>
  <si>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</si>
  <si>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</si>
  <si>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</si>
  <si>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</si>
  <si>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</si>
  <si>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</si>
  <si>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</si>
  <si>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</si>
  <si>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</si>
  <si>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</si>
  <si>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</si>
  <si>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</si>
  <si>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</si>
  <si>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</si>
  <si>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</si>
  <si>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</si>
  <si>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</si>
  <si>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</si>
  <si>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</si>
  <si>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</si>
  <si>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</si>
  <si>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</si>
  <si>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</si>
  <si>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</si>
  <si>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</si>
  <si>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</si>
  <si>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</si>
  <si>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</si>
  <si>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</si>
  <si>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</si>
  <si>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</si>
  <si>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</si>
  <si>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</si>
  <si>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</si>
  <si>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</si>
  <si>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</si>
  <si>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</si>
  <si>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</si>
  <si>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</si>
  <si>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</si>
  <si>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</si>
  <si>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</si>
  <si>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</si>
  <si>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</si>
  <si>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</si>
  <si>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</si>
  <si>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</si>
  <si>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</si>
  <si>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</si>
  <si>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</si>
  <si>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</si>
  <si>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</si>
  <si>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</si>
  <si>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</si>
  <si>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</si>
  <si>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</si>
  <si>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</si>
  <si>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</si>
  <si>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</si>
  <si>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</si>
  <si>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</si>
  <si>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</si>
  <si>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</si>
  <si>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</si>
  <si>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</si>
  <si>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</si>
  <si>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</si>
  <si>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</si>
  <si>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</si>
  <si>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</si>
  <si>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</si>
  <si>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</si>
  <si>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</si>
  <si>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</si>
  <si>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</si>
  <si>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</si>
  <si>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</si>
  <si>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</si>
  <si>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</si>
  <si>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</si>
  <si>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</si>
  <si>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</si>
  <si>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</si>
  <si>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</si>
  <si>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</si>
  <si>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</si>
  <si>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</si>
  <si>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</si>
  <si>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</si>
  <si>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</si>
  <si>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</si>
  <si>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</si>
  <si>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</si>
  <si>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</si>
  <si>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</si>
  <si>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</si>
  <si>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</si>
  <si>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</si>
  <si>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</si>
  <si>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</si>
  <si>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</si>
  <si>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</si>
  <si>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</si>
  <si>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</si>
  <si>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</si>
  <si>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</si>
  <si>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</si>
  <si>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</si>
  <si>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</si>
  <si>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</si>
  <si>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</si>
  <si>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</si>
  <si>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</si>
  <si>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</si>
  <si>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</si>
  <si>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</si>
  <si>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</si>
  <si>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</si>
  <si>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</si>
  <si>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</si>
  <si>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</si>
  <si>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</si>
  <si>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</si>
  <si>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</si>
  <si>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</si>
  <si>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</si>
  <si>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</si>
  <si>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</si>
  <si>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</si>
  <si>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</si>
  <si>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</si>
  <si>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</si>
  <si>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</si>
  <si>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</si>
  <si>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</si>
  <si>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</si>
  <si>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</si>
  <si>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</si>
  <si>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</si>
  <si>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</si>
  <si>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</si>
  <si>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</si>
  <si>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</si>
  <si>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</si>
  <si>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</si>
  <si>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</si>
  <si>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</si>
  <si>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</si>
  <si>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</si>
  <si>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</si>
  <si>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</si>
  <si>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</si>
  <si>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</si>
  <si>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</si>
  <si>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</si>
  <si>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</si>
  <si>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</si>
  <si>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</si>
  <si>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</si>
  <si>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</si>
  <si>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</si>
  <si>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</si>
  <si>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</si>
  <si>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</si>
  <si>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</si>
  <si>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</si>
  <si>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</si>
  <si>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</si>
  <si>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</si>
  <si>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</si>
  <si>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</si>
  <si>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</si>
  <si>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</si>
  <si>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</si>
  <si>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</si>
  <si>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</si>
  <si>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</si>
  <si>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</si>
  <si>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</si>
  <si>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</si>
  <si>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</si>
  <si>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</si>
  <si>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</si>
  <si>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</si>
  <si>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</si>
  <si>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</si>
  <si>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</si>
  <si>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</si>
  <si>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</si>
  <si>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</si>
  <si>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</si>
  <si>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</si>
  <si>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</si>
  <si>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</si>
  <si>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</si>
  <si>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</si>
  <si>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</si>
  <si>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</si>
  <si>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</si>
  <si>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</si>
  <si>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</si>
  <si>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</si>
  <si>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</si>
  <si>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</si>
  <si>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</si>
  <si>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</si>
  <si>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</si>
  <si>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</si>
  <si>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</si>
  <si>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</si>
  <si>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</si>
  <si>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</si>
  <si>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</si>
  <si>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</si>
  <si>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</si>
  <si>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</si>
  <si>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</si>
  <si>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</si>
  <si>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</si>
  <si>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</si>
  <si>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</si>
  <si>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</si>
  <si>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</si>
  <si>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</si>
  <si>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</si>
  <si>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</si>
  <si>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</si>
  <si>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</si>
  <si>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</si>
  <si>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</si>
  <si>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</si>
  <si>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</si>
  <si>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</si>
  <si>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</si>
  <si>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</si>
  <si>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</si>
  <si>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</si>
  <si>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</si>
  <si>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</si>
  <si>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</si>
  <si>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</si>
  <si>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</si>
  <si>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</si>
  <si>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</si>
  <si>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</si>
  <si>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</si>
  <si>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</si>
  <si>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</si>
  <si>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</si>
  <si>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</si>
  <si>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</si>
  <si>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</si>
  <si>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</si>
  <si>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</si>
  <si>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</si>
  <si>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</si>
  <si>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</si>
  <si>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</si>
  <si>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</si>
  <si>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</si>
  <si>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</si>
  <si>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</si>
  <si>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</si>
  <si>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</si>
  <si>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</si>
  <si>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</si>
  <si>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</si>
  <si>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</si>
  <si>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</si>
  <si>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</si>
  <si>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</si>
  <si>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</si>
  <si>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</si>
  <si>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</si>
  <si>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</si>
  <si>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</si>
  <si>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</si>
  <si>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</si>
  <si>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</si>
  <si>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</si>
  <si>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</si>
  <si>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</si>
  <si>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</si>
  <si>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</si>
  <si>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</si>
  <si>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</si>
  <si>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</si>
  <si>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</si>
  <si>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</si>
  <si>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</si>
  <si>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</si>
  <si>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</si>
  <si>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</si>
  <si>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</si>
  <si>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</si>
  <si>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</si>
  <si>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</si>
  <si>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</si>
  <si>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</si>
  <si>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</si>
  <si>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</si>
  <si>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</si>
  <si>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</si>
  <si>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</si>
  <si>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</si>
  <si>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</si>
  <si>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</si>
  <si>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</si>
  <si>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</si>
  <si>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</si>
  <si>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</si>
  <si>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</si>
  <si>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</si>
  <si>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</si>
  <si>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</si>
  <si>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</si>
  <si>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</si>
  <si>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</si>
  <si>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</si>
  <si>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</si>
  <si>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</si>
  <si>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</si>
  <si>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</si>
  <si>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</si>
  <si>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</si>
  <si>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</si>
  <si>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</si>
  <si>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</si>
  <si>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</si>
  <si>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</si>
  <si>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</si>
  <si>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</si>
  <si>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</si>
  <si>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</si>
  <si>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</si>
  <si>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</si>
  <si>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</si>
  <si>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</si>
  <si>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</si>
  <si>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</si>
  <si>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</si>
  <si>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</si>
  <si>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</si>
  <si>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</si>
  <si>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</si>
  <si>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</si>
  <si>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</si>
  <si>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</si>
  <si>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</si>
  <si>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</si>
  <si>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</si>
  <si>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</si>
  <si>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</si>
  <si>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</si>
  <si>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</si>
  <si>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</si>
  <si>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</si>
  <si>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</si>
  <si>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</si>
  <si>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</si>
  <si>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</si>
  <si>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</si>
  <si>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</si>
  <si>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</si>
  <si>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</si>
  <si>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</si>
  <si>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</si>
  <si>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</si>
  <si>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</si>
  <si>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</si>
  <si>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</si>
  <si>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</si>
  <si>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</si>
  <si>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</si>
  <si>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</si>
  <si>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</si>
  <si>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</si>
  <si>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</si>
  <si>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</si>
  <si>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</si>
  <si>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</si>
  <si>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</si>
  <si>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</si>
  <si>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</si>
  <si>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</si>
  <si>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</si>
  <si>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</si>
  <si>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</si>
  <si>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</si>
  <si>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</si>
  <si>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</si>
  <si>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</si>
  <si>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</si>
  <si>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</si>
  <si>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</si>
  <si>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</si>
  <si>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</si>
  <si>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</si>
  <si>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</si>
  <si>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</si>
  <si>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</si>
  <si>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</si>
  <si>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</si>
  <si>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</si>
  <si>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</si>
  <si>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</si>
  <si>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</si>
  <si>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</si>
  <si>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</si>
  <si>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</si>
  <si>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</si>
  <si>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</si>
  <si>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</si>
  <si>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</si>
  <si>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</si>
  <si>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</si>
  <si>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</si>
  <si>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</si>
  <si>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</si>
  <si>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</si>
  <si>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</si>
  <si>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</si>
  <si>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</si>
  <si>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</si>
  <si>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</si>
  <si>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</si>
  <si>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</si>
  <si>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</si>
  <si>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</si>
  <si>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</si>
  <si>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</si>
  <si>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</si>
  <si>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</si>
  <si>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</si>
  <si>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</si>
  <si>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</si>
  <si>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</si>
  <si>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</si>
  <si>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</si>
  <si>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</si>
  <si>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</si>
  <si>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</si>
  <si>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</si>
  <si>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</si>
  <si>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</si>
  <si>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</si>
  <si>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</si>
  <si>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</si>
  <si>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</si>
  <si>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</si>
  <si>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</si>
  <si>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</si>
  <si>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</si>
  <si>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</si>
  <si>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</si>
  <si>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</si>
  <si>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</si>
  <si>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</si>
  <si>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</si>
  <si>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</si>
  <si>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</si>
  <si>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</si>
  <si>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</si>
  <si>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</si>
  <si>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</si>
  <si>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</si>
  <si>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</si>
  <si>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</si>
  <si>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</si>
  <si>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</si>
  <si>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</si>
  <si>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</si>
  <si>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</si>
  <si>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</si>
  <si>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</si>
  <si>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</si>
  <si>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</si>
  <si>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</si>
  <si>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</si>
  <si>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</si>
  <si>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</si>
  <si>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</si>
  <si>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</si>
  <si>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</si>
  <si>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</si>
  <si>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</si>
  <si>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</si>
  <si>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</si>
  <si>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</si>
  <si>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</si>
  <si>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</si>
  <si>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</si>
  <si>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</si>
  <si>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</si>
  <si>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</si>
  <si>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</si>
  <si>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</si>
  <si>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</si>
  <si>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</si>
  <si>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</si>
  <si>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</si>
  <si>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</si>
  <si>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</si>
  <si>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</si>
  <si>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</si>
  <si>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</si>
  <si>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</si>
  <si>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</si>
  <si>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</si>
  <si>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</si>
  <si>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</si>
  <si>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</si>
  <si>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</si>
  <si>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</si>
  <si>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</si>
  <si>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</si>
  <si>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</si>
  <si>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</si>
  <si>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</si>
  <si>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</si>
  <si>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</si>
  <si>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</si>
  <si>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</si>
  <si>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</si>
  <si>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</si>
  <si>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</si>
  <si>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</si>
  <si>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</si>
  <si>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</si>
  <si>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</si>
  <si>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</si>
  <si>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</si>
  <si>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</si>
  <si>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</si>
  <si>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</si>
  <si>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</si>
  <si>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</si>
  <si>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</si>
  <si>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</si>
  <si>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</si>
  <si>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</si>
  <si>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</si>
  <si>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</si>
  <si>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</si>
  <si>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</si>
  <si>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</si>
  <si>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</si>
  <si>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</si>
  <si>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</si>
  <si>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</si>
  <si>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</si>
  <si>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</si>
  <si>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</si>
  <si>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</si>
  <si>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</si>
  <si>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</si>
  <si>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</si>
  <si>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</si>
  <si>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</si>
  <si>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</si>
  <si>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</si>
  <si>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</si>
  <si>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</si>
  <si>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</si>
  <si>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</si>
  <si>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</si>
  <si>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</si>
  <si>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</si>
  <si>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</si>
  <si>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</si>
  <si>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</si>
  <si>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</si>
  <si>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</si>
  <si>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</si>
  <si>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</si>
  <si>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</si>
  <si>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</si>
  <si>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</si>
  <si>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</si>
  <si>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</si>
  <si>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</si>
  <si>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</si>
  <si>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</si>
  <si>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</si>
  <si>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</si>
  <si>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</si>
  <si>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</si>
  <si>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</si>
  <si>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</si>
  <si>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</si>
  <si>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</si>
  <si>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</si>
  <si>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</si>
  <si>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</si>
  <si>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</si>
  <si>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</si>
  <si>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</si>
  <si>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</si>
  <si>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</si>
  <si>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</si>
  <si>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</si>
  <si>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</si>
  <si>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</si>
  <si>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</si>
  <si>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</si>
  <si>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</si>
  <si>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</si>
  <si>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</si>
  <si>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</si>
  <si>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</si>
  <si>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</si>
  <si>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</si>
  <si>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</si>
  <si>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</si>
  <si>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</si>
  <si>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</si>
  <si>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</si>
  <si>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</si>
  <si>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</si>
  <si>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</si>
  <si>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</si>
  <si>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</si>
  <si>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</si>
  <si>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</si>
  <si>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</si>
  <si>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</si>
  <si>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</si>
  <si>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</si>
  <si>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</si>
  <si>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</si>
  <si>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</si>
  <si>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</si>
  <si>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</si>
  <si>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</si>
  <si>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</si>
  <si>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</si>
  <si>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</si>
  <si>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</si>
  <si>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</si>
  <si>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</si>
  <si>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</si>
  <si>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</si>
  <si>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</si>
  <si>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</si>
  <si>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</si>
  <si>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</si>
  <si>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</si>
  <si>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</si>
  <si>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</si>
  <si>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</si>
  <si>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</si>
  <si>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</si>
  <si>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</si>
  <si>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</si>
  <si>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</si>
  <si>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</si>
  <si>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</si>
  <si>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</si>
  <si>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</si>
  <si>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</si>
  <si>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</si>
  <si>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</si>
  <si>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</si>
  <si>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</si>
  <si>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</si>
  <si>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</si>
  <si>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</si>
  <si>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</si>
  <si>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</si>
  <si>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</si>
  <si>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</si>
  <si>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</si>
  <si>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</si>
  <si>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</si>
  <si>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</si>
  <si>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</si>
  <si>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</si>
  <si>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</si>
  <si>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</si>
  <si>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</si>
  <si>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</si>
  <si>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</si>
  <si>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</si>
  <si>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</si>
  <si>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</si>
  <si>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</si>
  <si>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</si>
  <si>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</si>
  <si>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</si>
  <si>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</si>
  <si>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</si>
  <si>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</si>
  <si>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</si>
  <si>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</si>
  <si>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</si>
  <si>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</si>
  <si>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</si>
  <si>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</si>
  <si>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</si>
  <si>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</si>
  <si>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</si>
  <si>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</si>
  <si>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</si>
  <si>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</si>
  <si>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</si>
  <si>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</si>
  <si>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</si>
  <si>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</si>
  <si>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</si>
  <si>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</si>
  <si>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</si>
  <si>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</si>
  <si>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</si>
  <si>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</si>
  <si>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</si>
  <si>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</si>
  <si>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</si>
  <si>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</si>
  <si>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</si>
  <si>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</si>
  <si>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</si>
  <si>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</si>
  <si>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</si>
  <si>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</si>
  <si>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</si>
  <si>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</si>
  <si>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</si>
  <si>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</si>
  <si>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</si>
  <si>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</si>
  <si>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</si>
  <si>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</si>
  <si>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</si>
  <si>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</si>
  <si>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</si>
  <si>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</si>
  <si>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</si>
  <si>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</si>
  <si>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</si>
  <si>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</si>
  <si>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</si>
  <si>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</si>
  <si>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</si>
  <si>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</si>
  <si>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</si>
  <si>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</si>
  <si>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</si>
  <si>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</si>
  <si>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</si>
  <si>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</si>
  <si>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</si>
  <si>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</si>
  <si>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</si>
  <si>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</si>
  <si>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</si>
  <si>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</si>
  <si>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</si>
  <si>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</si>
  <si>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</si>
  <si>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</si>
  <si>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</si>
  <si>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</si>
  <si>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</si>
  <si>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</si>
  <si>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</si>
  <si>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</si>
  <si>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</si>
  <si>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</si>
  <si>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</si>
  <si>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</si>
  <si>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</si>
  <si>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</si>
  <si>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</si>
  <si>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</si>
  <si>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</si>
  <si>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</si>
  <si>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</si>
  <si>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</si>
  <si>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</si>
  <si>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</si>
  <si>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</si>
  <si>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</si>
  <si>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</si>
  <si>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</si>
  <si>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</si>
  <si>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</si>
  <si>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</si>
  <si>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</si>
  <si>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</si>
  <si>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</si>
  <si>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</si>
  <si>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</si>
  <si>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</si>
  <si>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</si>
  <si>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</si>
  <si>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</si>
  <si>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</si>
  <si>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</si>
  <si>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</si>
  <si>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</si>
  <si>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</si>
  <si>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</si>
  <si>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</si>
  <si>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</si>
  <si>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</si>
  <si>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</si>
  <si>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</si>
  <si>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</si>
  <si>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</si>
  <si>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</si>
  <si>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</si>
  <si>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</si>
  <si>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</si>
  <si>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</si>
  <si>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</si>
  <si>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</si>
  <si>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</si>
  <si>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</si>
  <si>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</si>
  <si>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</si>
  <si>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</si>
  <si>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</si>
  <si>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</si>
  <si>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</si>
  <si>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</si>
  <si>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</si>
  <si>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</si>
  <si>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</si>
  <si>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</si>
  <si>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</si>
  <si>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</si>
  <si>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</si>
  <si>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</si>
  <si>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</si>
  <si>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</si>
  <si>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</si>
  <si>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</si>
  <si>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</si>
  <si>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</si>
  <si>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</si>
  <si>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</si>
  <si>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</si>
  <si>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</si>
  <si>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</si>
  <si>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</si>
  <si>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</si>
  <si>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</si>
  <si>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</si>
  <si>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</si>
  <si>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</si>
  <si>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</si>
  <si>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</si>
  <si>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</si>
  <si>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</si>
  <si>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</si>
  <si>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</si>
  <si>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</si>
  <si>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</si>
  <si>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</si>
  <si>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</si>
  <si>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</si>
  <si>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</si>
  <si>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</si>
  <si>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</si>
  <si>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</si>
  <si>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</si>
  <si>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</si>
  <si>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</si>
  <si>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</si>
  <si>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</si>
  <si>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</si>
  <si>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</si>
  <si>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</si>
  <si>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</si>
  <si>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</si>
  <si>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</si>
  <si>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</si>
  <si>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</si>
  <si>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</si>
  <si>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</si>
  <si>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</si>
  <si>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</si>
  <si>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</si>
  <si>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</si>
  <si>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</si>
  <si>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</si>
  <si>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</si>
  <si>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</si>
  <si>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</si>
  <si>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</si>
  <si>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</si>
  <si>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</si>
  <si>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</si>
  <si>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</si>
  <si>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</si>
  <si>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</si>
  <si>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</si>
  <si>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</si>
  <si>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</si>
  <si>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</si>
  <si>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</si>
  <si>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</si>
  <si>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</si>
  <si>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</si>
  <si>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</si>
  <si>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</si>
  <si>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</si>
  <si>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</si>
  <si>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</si>
  <si>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</si>
  <si>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</si>
  <si>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</si>
  <si>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</si>
  <si>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</si>
  <si>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</si>
  <si>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</si>
  <si>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</si>
  <si>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</si>
  <si>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</si>
  <si>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</si>
  <si>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</si>
  <si>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</si>
  <si>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</si>
  <si>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</si>
  <si>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</si>
  <si>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</si>
  <si>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</si>
  <si>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</si>
  <si>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</si>
  <si>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</si>
  <si>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</si>
  <si>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</si>
  <si>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</si>
  <si>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</si>
  <si>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</si>
  <si>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</si>
  <si>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</si>
  <si>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</si>
  <si>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</si>
  <si>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</si>
  <si>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</si>
  <si>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</si>
  <si>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</si>
  <si>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</si>
  <si>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</si>
  <si>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</si>
  <si>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</si>
  <si>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</si>
  <si>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</si>
  <si>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</si>
  <si>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</si>
  <si>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</si>
  <si>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</si>
  <si>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</si>
  <si>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</si>
  <si>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</si>
  <si>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</si>
  <si>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</si>
  <si>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</si>
  <si>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</si>
  <si>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</si>
  <si>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</si>
  <si>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</si>
  <si>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</si>
  <si>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</si>
  <si>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</si>
  <si>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</si>
  <si>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</si>
  <si>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</si>
  <si>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</si>
  <si>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</si>
  <si>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</si>
  <si>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</si>
  <si>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</si>
  <si>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</si>
  <si>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</si>
  <si>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</si>
  <si>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</si>
  <si>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</si>
  <si>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</si>
  <si>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</si>
  <si>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</si>
  <si>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</si>
  <si>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</si>
  <si>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</si>
  <si>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</si>
  <si>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</si>
  <si>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</si>
  <si>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</si>
  <si>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</si>
  <si>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</si>
  <si>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</si>
  <si>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</si>
  <si>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</si>
  <si>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</si>
  <si>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</si>
  <si>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</si>
  <si>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</si>
  <si>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</si>
  <si>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</si>
  <si>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</si>
  <si>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</si>
  <si>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</si>
  <si>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</si>
  <si>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</si>
  <si>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</si>
  <si>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</si>
  <si>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</si>
  <si>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</si>
  <si>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</si>
  <si>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</si>
  <si>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</si>
  <si>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</si>
  <si>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</si>
  <si>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</si>
  <si>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</si>
  <si>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</si>
  <si>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</si>
  <si>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</si>
  <si>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</si>
  <si>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</si>
  <si>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</si>
  <si>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</si>
  <si>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</si>
  <si>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</si>
  <si>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</si>
  <si>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</si>
  <si>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</si>
  <si>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</si>
  <si>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</si>
  <si>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</si>
  <si>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</si>
  <si>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</si>
  <si>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</si>
  <si>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</si>
  <si>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</si>
  <si>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</si>
  <si>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</si>
  <si>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</si>
  <si>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</si>
  <si>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</si>
  <si>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</si>
  <si>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</si>
  <si>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</si>
  <si>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</si>
  <si>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</si>
  <si>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</si>
  <si>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</si>
  <si>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</si>
  <si>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</si>
  <si>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</si>
  <si>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</si>
  <si>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</si>
  <si>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</si>
  <si>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</si>
  <si>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</si>
  <si>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</si>
  <si>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</si>
  <si>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</si>
  <si>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</si>
  <si>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</si>
  <si>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</si>
  <si>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</si>
  <si>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</si>
  <si>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</si>
  <si>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</si>
  <si>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</si>
  <si>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</si>
  <si>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</si>
  <si>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</si>
  <si>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</si>
  <si>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</si>
  <si>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</si>
  <si>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</si>
  <si>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</si>
  <si>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</si>
  <si>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</si>
  <si>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</si>
  <si>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</si>
  <si>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</si>
  <si>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</si>
  <si>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</si>
  <si>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</si>
  <si>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</si>
  <si>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</si>
  <si>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</si>
  <si>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</si>
  <si>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</si>
  <si>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</si>
  <si>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</si>
  <si>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</si>
  <si>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</si>
  <si>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</si>
  <si>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</si>
  <si>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</si>
  <si>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</si>
  <si>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</si>
  <si>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</si>
  <si>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</si>
  <si>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</si>
  <si>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</si>
  <si>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</si>
  <si>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</si>
  <si>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</si>
  <si>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</si>
  <si>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</si>
  <si>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</si>
  <si>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</si>
  <si>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</si>
  <si>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</si>
  <si>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</si>
  <si>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</si>
  <si>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</si>
  <si>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</si>
  <si>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</si>
  <si>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</si>
  <si>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</si>
  <si>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</si>
  <si>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</si>
  <si>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</si>
  <si>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</si>
  <si>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</si>
  <si>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</si>
  <si>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</si>
  <si>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</si>
  <si>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</si>
  <si>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</si>
  <si>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</si>
  <si>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</si>
  <si>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</si>
  <si>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</si>
  <si>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</si>
  <si>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</si>
  <si>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</si>
  <si>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</si>
  <si>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</si>
  <si>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</si>
  <si>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</si>
  <si>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</si>
  <si>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</si>
  <si>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</si>
  <si>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</si>
  <si>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</si>
  <si>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</si>
  <si>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</si>
  <si>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</si>
  <si>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</si>
  <si>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</si>
  <si>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</si>
  <si>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</si>
  <si>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</si>
  <si>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</si>
  <si>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</si>
  <si>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</si>
  <si>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</si>
  <si>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</si>
  <si>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</si>
  <si>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</si>
  <si>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</si>
  <si>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</si>
  <si>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</si>
  <si>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</si>
  <si>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</si>
  <si>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</si>
  <si>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</si>
  <si>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</si>
  <si>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</si>
  <si>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</si>
  <si>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</si>
  <si>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</si>
  <si>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</si>
  <si>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</si>
  <si>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</si>
  <si>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</si>
  <si>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</si>
  <si>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</si>
  <si>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</si>
  <si>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</si>
  <si>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</si>
  <si>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</si>
  <si>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</si>
  <si>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</si>
  <si>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</si>
  <si>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</si>
  <si>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</si>
  <si>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</si>
  <si>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</si>
  <si>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</si>
  <si>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</si>
  <si>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</si>
  <si>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</si>
  <si>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</si>
  <si>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</si>
  <si>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</si>
  <si>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</si>
  <si>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</si>
  <si>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</si>
  <si>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</si>
  <si>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</si>
  <si>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</si>
  <si>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</si>
  <si>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</si>
  <si>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</si>
  <si>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</si>
  <si>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</si>
  <si>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</si>
  <si>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</si>
  <si>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</si>
  <si>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</si>
  <si>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</si>
  <si>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</si>
  <si>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</si>
  <si>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</si>
  <si>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</si>
  <si>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</si>
  <si>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</si>
  <si>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</si>
  <si>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</si>
  <si>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</si>
  <si>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</si>
  <si>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</si>
  <si>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</si>
  <si>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</si>
  <si>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</si>
  <si>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</si>
  <si>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</si>
  <si>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</si>
  <si>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</si>
  <si>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</si>
  <si>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</si>
  <si>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</si>
  <si>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</si>
  <si>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</si>
  <si>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</si>
  <si>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</si>
  <si>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</si>
  <si>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</si>
  <si>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</si>
  <si>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</si>
  <si>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</si>
  <si>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</si>
  <si>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</si>
  <si>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</si>
  <si>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</si>
  <si>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</si>
  <si>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</si>
  <si>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</si>
  <si>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</si>
  <si>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</si>
  <si>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</si>
  <si>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</si>
  <si>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</si>
  <si>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</si>
  <si>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</si>
  <si>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</si>
  <si>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</si>
  <si>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</si>
  <si>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</si>
  <si>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</si>
  <si>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</si>
  <si>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</si>
  <si>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</si>
  <si>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</si>
  <si>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</si>
  <si>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</si>
  <si>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</si>
  <si>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</si>
  <si>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</si>
  <si>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</si>
  <si>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</si>
  <si>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</si>
  <si>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</si>
  <si>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</si>
  <si>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</si>
  <si>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</si>
  <si>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</si>
  <si>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</si>
  <si>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</si>
  <si>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</si>
  <si>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</si>
  <si>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</si>
  <si>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</si>
  <si>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</si>
  <si>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</si>
  <si>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</si>
  <si>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</si>
  <si>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</si>
  <si>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</si>
  <si>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</si>
  <si>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</si>
  <si>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</si>
  <si>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</si>
  <si>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</si>
  <si>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</si>
  <si>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</si>
  <si>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</si>
  <si>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</si>
  <si>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</si>
  <si>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</si>
  <si>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</si>
  <si>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</si>
  <si>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</si>
  <si>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</si>
  <si>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</si>
  <si>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</si>
  <si>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</si>
  <si>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</si>
  <si>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</si>
  <si>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</si>
  <si>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</si>
  <si>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</si>
  <si>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</si>
  <si>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</si>
  <si>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</si>
  <si>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</si>
  <si>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</si>
  <si>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</si>
  <si>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</si>
  <si>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</si>
  <si>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</si>
  <si>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</si>
  <si>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</si>
  <si>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</si>
  <si>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</si>
  <si>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</si>
  <si>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</si>
  <si>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</si>
  <si>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</si>
  <si>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</si>
  <si>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</si>
  <si>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</si>
  <si>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</si>
  <si>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</si>
  <si>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</si>
  <si>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</si>
  <si>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</si>
  <si>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</si>
  <si>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</si>
  <si>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</si>
  <si>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</si>
  <si>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</si>
  <si>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</si>
  <si>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</si>
  <si>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</si>
  <si>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</si>
  <si>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</si>
  <si>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</si>
  <si>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</si>
  <si>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</si>
  <si>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</si>
  <si>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</si>
  <si>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</si>
  <si>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</si>
  <si>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</si>
  <si>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</si>
  <si>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</si>
  <si>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</si>
  <si>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</si>
  <si>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</si>
  <si>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</si>
  <si>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</si>
  <si>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</si>
  <si>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</si>
  <si>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</si>
  <si>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</si>
  <si>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</si>
  <si>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</si>
  <si>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</si>
  <si>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</si>
  <si>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</si>
  <si>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</si>
  <si>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</si>
  <si>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</si>
  <si>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</si>
  <si>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</si>
  <si>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</si>
  <si>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</si>
  <si>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</si>
  <si>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</si>
  <si>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</si>
  <si>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</si>
  <si>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</si>
  <si>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</si>
  <si>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</si>
  <si>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</si>
  <si>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</si>
  <si>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</si>
  <si>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</si>
  <si>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</si>
  <si>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</si>
  <si>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</si>
  <si>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</si>
  <si>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</si>
  <si>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</si>
  <si>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</si>
  <si>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</si>
  <si>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</si>
  <si>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</si>
  <si>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</si>
  <si>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</si>
  <si>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</si>
  <si>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</si>
  <si>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</si>
  <si>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</si>
  <si>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</si>
  <si>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</si>
  <si>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</si>
  <si>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</si>
  <si>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</si>
  <si>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</si>
  <si>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</si>
  <si>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</si>
  <si>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</si>
  <si>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</si>
  <si>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</si>
  <si>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</si>
  <si>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</si>
  <si>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</si>
  <si>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</si>
  <si>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</si>
  <si>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</si>
  <si>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</si>
  <si>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</si>
  <si>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</si>
  <si>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</si>
  <si>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</si>
  <si>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</si>
  <si>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</si>
  <si>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</si>
  <si>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</si>
  <si>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</si>
  <si>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</si>
  <si>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</si>
  <si>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</si>
  <si>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</si>
  <si>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</si>
  <si>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</si>
  <si>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</si>
  <si>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</si>
  <si>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</si>
  <si>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</si>
  <si>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</si>
  <si>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</si>
  <si>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</si>
  <si>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</si>
  <si>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</si>
  <si>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</si>
  <si>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</si>
  <si>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</si>
  <si>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</si>
  <si>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</si>
  <si>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</si>
  <si>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</si>
  <si>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</si>
  <si>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</si>
  <si>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</si>
  <si>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</si>
  <si>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</si>
  <si>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</si>
  <si>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</si>
  <si>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</si>
  <si>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</si>
  <si>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</si>
  <si>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</si>
  <si>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</si>
  <si>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</si>
  <si>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</si>
  <si>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</si>
  <si>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</si>
  <si>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</si>
  <si>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</si>
  <si>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</si>
  <si>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</si>
  <si>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</si>
  <si>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</si>
  <si>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</si>
  <si>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</si>
  <si>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</si>
  <si>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</si>
  <si>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</si>
  <si>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</si>
  <si>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</si>
  <si>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</si>
  <si>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</si>
  <si>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</si>
  <si>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</si>
  <si>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</si>
  <si>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</si>
  <si>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</si>
  <si>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</si>
  <si>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</si>
  <si>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</si>
  <si>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</si>
  <si>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</si>
  <si>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</si>
  <si>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</si>
  <si>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</si>
  <si>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</si>
  <si>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</si>
  <si>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</si>
  <si>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</si>
  <si>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</si>
  <si>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</si>
  <si>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</si>
  <si>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</si>
  <si>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</si>
  <si>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</si>
  <si>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</si>
  <si>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</si>
  <si>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</si>
  <si>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</si>
  <si>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</si>
  <si>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</si>
  <si>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</si>
  <si>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</si>
  <si>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</si>
  <si>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</si>
  <si>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</si>
  <si>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</si>
  <si>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</si>
  <si>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</si>
  <si>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</si>
  <si>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</si>
  <si>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</si>
  <si>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</si>
  <si>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</si>
  <si>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</si>
  <si>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</si>
  <si>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</si>
  <si>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</si>
  <si>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</si>
  <si>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</si>
  <si>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</si>
  <si>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</si>
  <si>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</si>
  <si>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</si>
  <si>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</si>
  <si>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</si>
  <si>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</si>
  <si>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</si>
  <si>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</si>
  <si>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</si>
  <si>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</si>
  <si>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</si>
  <si>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</si>
  <si>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</si>
  <si>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</si>
  <si>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</si>
  <si>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</si>
  <si>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</si>
  <si>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</si>
  <si>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</si>
  <si>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</si>
  <si>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</si>
  <si>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</si>
  <si>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</si>
  <si>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</si>
  <si>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</si>
  <si>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</si>
  <si>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</si>
  <si>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</si>
  <si>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</si>
  <si>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</si>
  <si>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</si>
  <si>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</si>
  <si>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</si>
  <si>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</si>
  <si>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</si>
  <si>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</si>
  <si>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</si>
  <si>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</si>
  <si>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</si>
  <si>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</si>
  <si>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</si>
  <si>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</si>
  <si>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</si>
  <si>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</si>
  <si>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</si>
  <si>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</si>
  <si>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</si>
  <si>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</si>
  <si>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</si>
  <si>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</si>
  <si>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</si>
  <si>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</si>
  <si>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</si>
  <si>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</si>
  <si>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</si>
  <si>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</si>
  <si>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</si>
  <si>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</si>
  <si>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</si>
  <si>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</si>
  <si>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</si>
  <si>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</si>
  <si>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</si>
  <si>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</si>
  <si>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</si>
  <si>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</si>
  <si>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</si>
  <si>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</si>
  <si>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</si>
  <si>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</si>
  <si>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</si>
  <si>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</si>
  <si>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</si>
  <si>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</si>
  <si>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</si>
  <si>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</si>
  <si>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</si>
  <si>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</si>
  <si>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</si>
  <si>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</si>
  <si>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</si>
  <si>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</si>
  <si>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</si>
  <si>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</si>
  <si>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</si>
  <si>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</si>
  <si>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</si>
  <si>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</si>
  <si>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</si>
  <si>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</si>
  <si>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</si>
  <si>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</si>
  <si>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</si>
  <si>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</si>
  <si>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</si>
  <si>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</si>
  <si>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</si>
  <si>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</si>
  <si>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</si>
  <si>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</si>
  <si>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</si>
  <si>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</si>
  <si>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</si>
  <si>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</si>
  <si>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</si>
  <si>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</si>
  <si>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</si>
  <si>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</si>
  <si>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</si>
  <si>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</si>
  <si>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</si>
  <si>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</si>
  <si>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</si>
  <si>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</si>
  <si>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</si>
  <si>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</si>
  <si>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</si>
  <si>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</si>
  <si>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</si>
  <si>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</si>
  <si>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</si>
  <si>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</si>
  <si>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</si>
  <si>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</si>
  <si>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</si>
  <si>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</si>
  <si>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</si>
  <si>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</si>
  <si>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</si>
  <si>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</si>
  <si>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</si>
  <si>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</si>
  <si>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</si>
  <si>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</si>
  <si>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</si>
  <si>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</si>
  <si>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</si>
  <si>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</si>
  <si>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</si>
  <si>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</si>
  <si>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</si>
  <si>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</si>
  <si>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</si>
  <si>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</si>
  <si>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</si>
  <si>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</si>
  <si>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</si>
  <si>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</si>
  <si>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</si>
  <si>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</si>
  <si>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</si>
  <si>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</si>
  <si>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</si>
  <si>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</si>
  <si>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</si>
  <si>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</si>
  <si>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</si>
  <si>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</si>
  <si>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</si>
  <si>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</si>
  <si>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</si>
  <si>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</si>
  <si>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</si>
  <si>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</si>
  <si>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</si>
  <si>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</si>
  <si>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</si>
  <si>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</si>
  <si>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</si>
  <si>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</si>
  <si>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</si>
  <si>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</si>
  <si>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</si>
  <si>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</si>
  <si>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</si>
  <si>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</si>
  <si>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</si>
  <si>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</si>
  <si>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</si>
  <si>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</si>
  <si>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</si>
  <si>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</si>
  <si>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</si>
  <si>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</si>
  <si>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</si>
  <si>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</si>
  <si>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</si>
  <si>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</si>
  <si>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</si>
  <si>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</si>
  <si>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</si>
  <si>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</si>
  <si>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</si>
  <si>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</si>
  <si>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</si>
  <si>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</si>
  <si>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</si>
  <si>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</si>
  <si>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</si>
  <si>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</si>
  <si>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</si>
  <si>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</si>
  <si>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</si>
  <si>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</si>
  <si>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</si>
  <si>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</si>
  <si>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</si>
  <si>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</si>
  <si>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</si>
  <si>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</si>
  <si>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</si>
  <si>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</si>
  <si>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</si>
  <si>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</si>
  <si>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</si>
  <si>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</si>
  <si>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</si>
  <si>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</si>
  <si>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</si>
  <si>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</si>
  <si>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</si>
  <si>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</si>
  <si>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</si>
  <si>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</si>
  <si>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</si>
  <si>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</si>
  <si>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</si>
  <si>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</si>
  <si>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</si>
  <si>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</si>
  <si>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</si>
  <si>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</si>
  <si>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</si>
  <si>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</si>
  <si>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</si>
  <si>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</si>
  <si>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</si>
  <si>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</si>
  <si>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</si>
  <si>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</si>
  <si>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</si>
  <si>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</si>
  <si>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</si>
  <si>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</si>
  <si>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</si>
  <si>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</si>
  <si>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</si>
  <si>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</si>
  <si>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</si>
  <si>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</si>
  <si>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</si>
  <si>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</si>
  <si>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</si>
  <si>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</si>
  <si>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</si>
  <si>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</si>
  <si>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</si>
  <si>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</si>
  <si>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</si>
  <si>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</si>
  <si>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</si>
  <si>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</si>
  <si>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</si>
  <si>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</si>
  <si>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</si>
  <si>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</si>
  <si>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</si>
  <si>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</si>
  <si>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</si>
  <si>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</si>
  <si>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</si>
  <si>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</si>
  <si>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</si>
  <si>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</si>
  <si>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</si>
  <si>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</si>
  <si>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</si>
  <si>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</si>
  <si>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</si>
  <si>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</si>
  <si>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</si>
  <si>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</si>
  <si>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</si>
  <si>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</si>
  <si>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</si>
  <si>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</si>
  <si>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</si>
  <si>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</si>
  <si>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</si>
  <si>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</si>
  <si>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</si>
  <si>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</si>
  <si>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</si>
  <si>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</si>
  <si>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</si>
  <si>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</si>
  <si>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</si>
  <si>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</si>
  <si>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</si>
  <si>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</si>
  <si>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</si>
  <si>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</si>
  <si>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</si>
  <si>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</si>
  <si>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</si>
  <si>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</si>
  <si>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</si>
  <si>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</si>
  <si>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</si>
  <si>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</si>
  <si>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</si>
  <si>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</si>
  <si>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</si>
  <si>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</si>
  <si>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</si>
  <si>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</si>
  <si>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</si>
  <si>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</si>
  <si>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</si>
  <si>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</si>
  <si>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</si>
  <si>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</si>
  <si>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</si>
  <si>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</si>
  <si>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</si>
  <si>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</si>
  <si>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</si>
  <si>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</si>
  <si>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</si>
  <si>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</si>
  <si>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</si>
  <si>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</si>
  <si>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</si>
  <si>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</si>
  <si>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</si>
  <si>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</si>
  <si>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</si>
  <si>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</si>
  <si>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</si>
  <si>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</si>
  <si>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</si>
  <si>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</si>
  <si>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</si>
  <si>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</si>
  <si>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</si>
  <si>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</si>
  <si>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</si>
  <si>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</si>
  <si>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</si>
  <si>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</si>
  <si>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</si>
  <si>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</si>
  <si>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</si>
  <si>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</si>
  <si>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</si>
  <si>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</si>
  <si>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</si>
  <si>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</si>
  <si>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</si>
  <si>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</si>
  <si>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</si>
  <si>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</si>
  <si>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</si>
  <si>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</si>
  <si>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</si>
  <si>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</si>
  <si>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</si>
  <si>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</si>
  <si>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</si>
  <si>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</si>
  <si>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</si>
  <si>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</si>
  <si>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</si>
  <si>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</si>
  <si>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</si>
  <si>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</si>
  <si>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</si>
  <si>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</si>
  <si>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</si>
  <si>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</si>
  <si>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</si>
  <si>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</si>
  <si>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</si>
  <si>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</si>
  <si>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</si>
  <si>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</si>
  <si>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</si>
  <si>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</si>
  <si>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</si>
  <si>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</si>
  <si>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</si>
  <si>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</si>
  <si>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</si>
  <si>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</si>
  <si>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</si>
  <si>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</si>
  <si>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</si>
  <si>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</si>
  <si>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</si>
  <si>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</si>
  <si>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</si>
  <si>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</si>
  <si>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</si>
  <si>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</si>
  <si>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</si>
  <si>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</si>
  <si>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</si>
  <si>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</si>
  <si>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</si>
  <si>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</si>
  <si>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</si>
  <si>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</si>
  <si>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</si>
  <si>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</si>
  <si>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</si>
  <si>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</si>
  <si>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</si>
  <si>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</si>
  <si>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</si>
  <si>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</si>
  <si>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</si>
  <si>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</si>
  <si>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</si>
  <si>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</si>
  <si>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</si>
  <si>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</si>
  <si>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</si>
  <si>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</si>
  <si>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</si>
  <si>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</si>
  <si>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</si>
  <si>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</si>
  <si>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</si>
  <si>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</si>
  <si>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</si>
  <si>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</si>
  <si>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</si>
  <si>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</si>
  <si>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</si>
  <si>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</si>
  <si>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</si>
  <si>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</si>
  <si>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</si>
  <si>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</si>
  <si>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</si>
  <si>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</si>
  <si>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</si>
  <si>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</si>
  <si>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</si>
  <si>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</si>
  <si>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</si>
  <si>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</si>
  <si>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</si>
  <si>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</si>
  <si>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</si>
  <si>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</si>
  <si>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</si>
  <si>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</si>
  <si>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</si>
  <si>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</si>
  <si>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</si>
  <si>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</si>
  <si>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</si>
  <si>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</si>
  <si>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</si>
  <si>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</si>
  <si>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</si>
  <si>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</si>
  <si>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</si>
  <si>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</si>
  <si>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</si>
  <si>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</si>
  <si>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</si>
  <si>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</si>
  <si>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</si>
  <si>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</si>
  <si>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</si>
  <si>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</si>
  <si>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</si>
  <si>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</si>
  <si>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</si>
  <si>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</si>
  <si>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</si>
  <si>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</si>
  <si>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</si>
  <si>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</si>
  <si>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</si>
  <si>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</si>
  <si>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</si>
  <si>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</si>
  <si>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</si>
  <si>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</si>
  <si>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</si>
  <si>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</si>
  <si>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</si>
  <si>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</si>
  <si>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</si>
  <si>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</si>
  <si>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</si>
  <si>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</si>
  <si>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</si>
  <si>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</si>
  <si>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</si>
  <si>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</si>
  <si>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</si>
  <si>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</si>
  <si>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</si>
  <si>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</si>
  <si>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</si>
  <si>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</si>
  <si>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</si>
  <si>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</si>
  <si>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</si>
  <si>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</si>
  <si>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</si>
  <si>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</si>
  <si>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</si>
  <si>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</si>
  <si>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</si>
  <si>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</si>
  <si>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</si>
  <si>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</si>
  <si>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</si>
  <si>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</si>
  <si>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</si>
  <si>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</si>
  <si>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</si>
  <si>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</si>
  <si>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</si>
  <si>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</si>
  <si>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</si>
  <si>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</si>
  <si>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</si>
  <si>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</si>
  <si>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</si>
  <si>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</si>
  <si>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</si>
  <si>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</si>
  <si>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</si>
  <si>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</si>
  <si>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</si>
  <si>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</si>
  <si>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</si>
  <si>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</si>
  <si>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</si>
  <si>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</si>
  <si>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</si>
  <si>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</si>
  <si>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</si>
  <si>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</si>
  <si>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</si>
  <si>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</si>
  <si>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</si>
  <si>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</si>
  <si>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</si>
  <si>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</si>
  <si>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</si>
  <si>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</si>
  <si>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</si>
  <si>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</si>
  <si>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</si>
  <si>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</si>
  <si>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</si>
  <si>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</si>
  <si>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</si>
  <si>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</si>
  <si>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</si>
  <si>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</si>
  <si>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</si>
  <si>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</si>
  <si>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</si>
  <si>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</si>
  <si>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</si>
  <si>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</si>
  <si>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</si>
  <si>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</si>
  <si>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</si>
  <si>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</si>
  <si>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</si>
  <si>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</si>
  <si>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</si>
  <si>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</si>
  <si>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</si>
  <si>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</si>
  <si>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</si>
  <si>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</si>
  <si>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</si>
  <si>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</si>
  <si>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</si>
  <si>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</si>
  <si>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</si>
  <si>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</si>
  <si>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</si>
  <si>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</si>
  <si>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</si>
  <si>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</si>
  <si>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</si>
  <si>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</si>
  <si>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</si>
  <si>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</si>
  <si>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</si>
  <si>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</si>
  <si>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</si>
  <si>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</si>
  <si>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</si>
  <si>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</si>
  <si>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</si>
  <si>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</si>
  <si>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</si>
  <si>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</si>
  <si>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</si>
  <si>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</si>
  <si>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</si>
  <si>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</si>
  <si>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</si>
  <si>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</si>
  <si>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</si>
  <si>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</si>
  <si>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</si>
  <si>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</si>
  <si>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</si>
  <si>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</si>
  <si>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</si>
  <si>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</si>
  <si>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</si>
  <si>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</si>
  <si>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</si>
  <si>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</si>
  <si>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</si>
  <si>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</si>
  <si>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</si>
  <si>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</si>
  <si>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</si>
  <si>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</si>
  <si>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</si>
  <si>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</si>
  <si>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</si>
  <si>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</si>
  <si>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</si>
  <si>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</si>
  <si>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</si>
  <si>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</si>
  <si>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</si>
  <si>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</si>
  <si>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</si>
  <si>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</si>
  <si>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</si>
  <si>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</si>
  <si>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</si>
  <si>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</si>
  <si>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</si>
  <si>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</si>
  <si>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</si>
  <si>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</si>
  <si>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</si>
  <si>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</si>
  <si>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</si>
  <si>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</si>
  <si>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</si>
  <si>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</si>
  <si>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</si>
  <si>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</si>
  <si>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</si>
  <si>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</si>
  <si>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</si>
  <si>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</si>
  <si>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</si>
  <si>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</si>
  <si>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</si>
  <si>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</si>
  <si>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</si>
  <si>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</si>
  <si>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</si>
  <si>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</si>
  <si>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</si>
  <si>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</si>
  <si>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</si>
  <si>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</si>
  <si>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</si>
  <si>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</si>
  <si>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</si>
  <si>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</si>
  <si>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</si>
  <si>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</si>
  <si>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</si>
  <si>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</si>
  <si>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</si>
  <si>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</si>
  <si>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</si>
  <si>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</si>
  <si>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</si>
  <si>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</si>
  <si>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</si>
  <si>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</si>
  <si>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</si>
  <si>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</si>
  <si>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</si>
  <si>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</si>
  <si>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</si>
  <si>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</si>
  <si>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</si>
  <si>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</si>
  <si>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</si>
  <si>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</si>
  <si>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</si>
  <si>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</si>
  <si>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</si>
  <si>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</si>
  <si>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</si>
  <si>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</si>
  <si>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</si>
  <si>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</si>
  <si>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</si>
  <si>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</si>
  <si>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</si>
  <si>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</si>
  <si>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</si>
  <si>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</si>
  <si>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</si>
  <si>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</si>
  <si>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</si>
  <si>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</si>
  <si>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</si>
  <si>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</si>
  <si>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</si>
  <si>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</si>
  <si>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</si>
  <si>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</si>
  <si>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</si>
  <si>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</si>
  <si>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</si>
  <si>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</si>
  <si>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</si>
  <si>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</si>
  <si>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</si>
  <si>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</si>
  <si>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</si>
  <si>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</si>
  <si>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</si>
  <si>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</si>
  <si>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</si>
  <si>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</si>
  <si>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</si>
  <si>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</si>
  <si>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</si>
  <si>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</si>
  <si>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</si>
  <si>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</si>
  <si>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</si>
  <si>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</si>
  <si>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</si>
  <si>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</si>
  <si>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</si>
  <si>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</si>
  <si>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</si>
  <si>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</si>
  <si>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</si>
  <si>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</si>
  <si>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</si>
  <si>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</si>
  <si>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</si>
  <si>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</si>
  <si>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</si>
  <si>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</si>
  <si>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</si>
  <si>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</si>
  <si>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</si>
  <si>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</si>
  <si>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</si>
  <si>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</si>
  <si>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</si>
  <si>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</si>
  <si>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</si>
  <si>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</si>
  <si>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</si>
  <si>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</si>
  <si>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</si>
  <si>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</si>
  <si>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</si>
  <si>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</si>
  <si>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</si>
  <si>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</si>
  <si>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</si>
  <si>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</si>
  <si>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</si>
  <si>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</si>
  <si>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</si>
  <si>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</si>
  <si>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</si>
  <si>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</si>
  <si>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</si>
  <si>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</si>
  <si>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</si>
  <si>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</si>
  <si>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</si>
  <si>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</si>
  <si>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</si>
  <si>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</si>
  <si>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</si>
  <si>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</si>
  <si>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</si>
  <si>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</si>
  <si>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</si>
  <si>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</si>
  <si>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</si>
  <si>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</si>
  <si>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</si>
  <si>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</si>
  <si>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</si>
  <si>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</si>
  <si>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</si>
  <si>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</si>
  <si>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</si>
  <si>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</si>
  <si>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</si>
  <si>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</si>
  <si>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</si>
  <si>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</si>
  <si>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</si>
  <si>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</si>
  <si>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</si>
  <si>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</si>
  <si>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</si>
  <si>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</si>
  <si>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</si>
  <si>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</si>
  <si>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</si>
  <si>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</si>
  <si>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</si>
  <si>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</si>
  <si>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</si>
  <si>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</si>
  <si>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</si>
  <si>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</si>
  <si>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</si>
  <si>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</si>
  <si>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</si>
  <si>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</si>
  <si>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</si>
  <si>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</si>
  <si>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</si>
  <si>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</si>
  <si>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</si>
  <si>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</si>
  <si>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</si>
  <si>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</si>
  <si>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</si>
  <si>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</si>
  <si>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</si>
  <si>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</si>
  <si>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</si>
  <si>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</si>
  <si>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</si>
  <si>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</si>
  <si>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</si>
  <si>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</si>
  <si>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</si>
  <si>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</si>
  <si>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</si>
  <si>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</si>
  <si>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</si>
  <si>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</si>
  <si>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</si>
  <si>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</si>
  <si>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</si>
  <si>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</si>
  <si>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</si>
  <si>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</si>
  <si>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</si>
  <si>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</si>
  <si>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</si>
  <si>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</si>
  <si>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</si>
  <si>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</si>
  <si>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</si>
  <si>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</si>
  <si>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</si>
  <si>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</si>
  <si>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</si>
  <si>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</si>
  <si>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</si>
  <si>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</si>
  <si>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</si>
  <si>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</si>
  <si>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</si>
  <si>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</si>
  <si>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</si>
  <si>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</si>
  <si>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</si>
  <si>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</si>
  <si>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</si>
  <si>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</si>
  <si>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</si>
  <si>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</si>
  <si>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</si>
  <si>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</si>
  <si>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</si>
  <si>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</si>
  <si>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</si>
  <si>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</si>
  <si>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</si>
  <si>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</si>
  <si>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</si>
  <si>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</si>
  <si>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</si>
  <si>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</si>
  <si>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</si>
  <si>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</si>
  <si>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</si>
  <si>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</si>
  <si>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</si>
  <si>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</si>
  <si>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</si>
  <si>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</si>
  <si>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</si>
  <si>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</si>
  <si>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</si>
  <si>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</si>
  <si>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</si>
  <si>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</si>
  <si>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</si>
  <si>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</si>
  <si>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</si>
  <si>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</si>
  <si>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</si>
  <si>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</si>
  <si>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</si>
  <si>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</si>
  <si>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</si>
  <si>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</si>
  <si>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</si>
  <si>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</si>
  <si>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</si>
  <si>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</si>
  <si>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</si>
  <si>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</si>
  <si>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</si>
  <si>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</si>
  <si>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</si>
  <si>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</si>
  <si>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</si>
  <si>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</si>
  <si>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</si>
  <si>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</si>
  <si>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</si>
  <si>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</si>
  <si>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</si>
  <si>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</si>
  <si>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</si>
  <si>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</si>
  <si>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</si>
  <si>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</si>
  <si>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</si>
  <si>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</si>
  <si>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</si>
  <si>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</si>
  <si>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</si>
  <si>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</si>
  <si>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</si>
  <si>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</si>
  <si>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</si>
  <si>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</si>
  <si>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</si>
  <si>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</si>
  <si>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</si>
  <si>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</si>
  <si>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</si>
  <si>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</si>
  <si>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</si>
  <si>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</si>
  <si>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</si>
  <si>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</si>
  <si>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</si>
  <si>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</si>
  <si>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</si>
  <si>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</si>
  <si>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</si>
  <si>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</si>
  <si>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</si>
  <si>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</si>
  <si>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</si>
  <si>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</si>
  <si>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</si>
  <si>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</si>
  <si>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</si>
  <si>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</si>
  <si>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</si>
  <si>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</si>
  <si>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</si>
  <si>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</si>
  <si>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</si>
  <si>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</si>
  <si>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</si>
  <si>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</si>
  <si>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</si>
  <si>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</si>
  <si>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</si>
  <si>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</si>
  <si>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</si>
  <si>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</si>
  <si>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</si>
  <si>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</si>
  <si>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</si>
  <si>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</si>
  <si>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</si>
  <si>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</si>
  <si>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</si>
  <si>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</si>
  <si>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</si>
  <si>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</si>
  <si>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</si>
  <si>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</si>
  <si>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</si>
  <si>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</si>
  <si>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</si>
  <si>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</si>
  <si>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</si>
  <si>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</si>
  <si>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</si>
  <si>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</si>
  <si>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</si>
  <si>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</si>
  <si>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</si>
  <si>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</si>
  <si>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</si>
  <si>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</si>
  <si>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</si>
  <si>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</si>
  <si>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</si>
  <si>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</si>
  <si>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</si>
  <si>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</si>
  <si>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</si>
  <si>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</si>
  <si>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</si>
  <si>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</si>
  <si>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</si>
  <si>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</si>
  <si>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</si>
  <si>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</si>
  <si>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</si>
  <si>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</si>
  <si>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</si>
  <si>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</si>
  <si>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</si>
  <si>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</si>
  <si>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</si>
  <si>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</si>
  <si>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</si>
  <si>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</si>
  <si>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</si>
  <si>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</si>
  <si>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</si>
  <si>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</si>
  <si>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</si>
  <si>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</si>
  <si>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</si>
  <si>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</si>
  <si>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</si>
  <si>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</si>
  <si>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</si>
  <si>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</si>
  <si>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</si>
  <si>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</si>
  <si>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</si>
  <si>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</si>
  <si>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</si>
  <si>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</si>
  <si>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</si>
  <si>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</si>
  <si>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</si>
  <si>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</si>
  <si>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</si>
  <si>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</si>
  <si>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</si>
  <si>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</si>
  <si>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</si>
  <si>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</si>
  <si>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</si>
  <si>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</si>
  <si>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</si>
  <si>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</si>
  <si>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</si>
  <si>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</si>
  <si>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</si>
  <si>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</si>
  <si>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</si>
  <si>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</si>
  <si>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</si>
  <si>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</si>
  <si>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</si>
  <si>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</si>
  <si>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</si>
  <si>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</si>
  <si>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</si>
  <si>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</si>
  <si>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</si>
  <si>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</si>
  <si>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</si>
  <si>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</si>
  <si>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</si>
  <si>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</si>
  <si>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</si>
  <si>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</si>
  <si>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</si>
  <si>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</si>
  <si>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</si>
  <si>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</si>
  <si>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</si>
  <si>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</si>
  <si>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</si>
  <si>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</si>
  <si>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</si>
  <si>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</si>
  <si>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</si>
  <si>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</si>
  <si>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</si>
  <si>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</si>
  <si>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</si>
  <si>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</si>
  <si>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</si>
  <si>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</si>
  <si>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</si>
  <si>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</si>
  <si>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</si>
  <si>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</si>
  <si>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</si>
  <si>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</si>
  <si>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</si>
  <si>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</si>
  <si>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</si>
  <si>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</si>
  <si>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</si>
  <si>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</si>
  <si>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</si>
  <si>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</si>
  <si>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</si>
  <si>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</si>
  <si>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</si>
  <si>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</si>
  <si>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</si>
  <si>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</si>
  <si>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</si>
  <si>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</si>
  <si>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</si>
  <si>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</si>
  <si>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</si>
  <si>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</si>
  <si>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</si>
  <si>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</si>
  <si>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</si>
  <si>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</si>
  <si>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</si>
  <si>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</si>
  <si>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</si>
  <si>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</si>
  <si>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</si>
  <si>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</si>
  <si>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</si>
  <si>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</si>
  <si>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</si>
  <si>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</si>
  <si>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</si>
  <si>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</si>
  <si>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</si>
  <si>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</si>
  <si>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</si>
  <si>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</si>
  <si>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</si>
  <si>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</si>
  <si>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</si>
  <si>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</si>
  <si>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</si>
  <si>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</si>
  <si>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</si>
  <si>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</si>
  <si>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</si>
  <si>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</si>
  <si>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</si>
  <si>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</si>
  <si>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</si>
  <si>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</si>
  <si>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</si>
  <si>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</si>
  <si>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</si>
  <si>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</si>
  <si>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</si>
  <si>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</si>
  <si>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</si>
  <si>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</si>
  <si>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</si>
  <si>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</si>
  <si>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</si>
  <si>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</si>
  <si>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</si>
  <si>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</si>
  <si>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</si>
  <si>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</si>
  <si>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</si>
  <si>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</si>
  <si>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</si>
  <si>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</si>
  <si>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</si>
  <si>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</si>
  <si>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</si>
  <si>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</si>
  <si>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</si>
  <si>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</si>
  <si>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</si>
  <si>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</si>
  <si>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</si>
  <si>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</si>
  <si>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</si>
  <si>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</si>
  <si>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</si>
  <si>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</si>
  <si>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</si>
  <si>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</si>
  <si>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</si>
  <si>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</si>
  <si>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</si>
  <si>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</si>
  <si>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</si>
  <si>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</si>
  <si>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</si>
  <si>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</si>
  <si>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</si>
  <si>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</si>
  <si>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</si>
  <si>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</si>
  <si>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</si>
  <si>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</si>
  <si>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</si>
  <si>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</si>
  <si>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</si>
  <si>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</si>
  <si>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</si>
  <si>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</si>
  <si>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</si>
  <si>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</si>
  <si>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</si>
  <si>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</si>
  <si>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</si>
  <si>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</si>
  <si>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</si>
  <si>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</si>
  <si>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</si>
  <si>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</si>
  <si>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</si>
  <si>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</si>
  <si>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</si>
  <si>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</si>
  <si>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</si>
  <si>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</si>
  <si>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</si>
  <si>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</si>
  <si>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</si>
  <si>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</si>
  <si>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</si>
  <si>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</si>
  <si>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</si>
  <si>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</si>
  <si>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</si>
  <si>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</si>
  <si>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</si>
  <si>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</si>
  <si>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</si>
  <si>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</si>
  <si>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</si>
  <si>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</si>
  <si>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</si>
  <si>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</si>
  <si>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</si>
  <si>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</si>
  <si>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</si>
  <si>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</si>
  <si>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</si>
  <si>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</si>
  <si>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</si>
  <si>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</si>
  <si>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</si>
  <si>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</si>
  <si>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</si>
  <si>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</si>
  <si>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</si>
  <si>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</si>
  <si>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</si>
  <si>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</si>
  <si>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</si>
  <si>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</si>
  <si>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</si>
  <si>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</si>
  <si>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</si>
  <si>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</si>
  <si>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</si>
  <si>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</si>
  <si>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</si>
  <si>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</si>
  <si>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</si>
  <si>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</si>
  <si>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</si>
  <si>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</si>
  <si>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</si>
  <si>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</si>
  <si>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</si>
  <si>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</si>
  <si>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</si>
  <si>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</si>
  <si>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</si>
  <si>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</si>
  <si>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</si>
  <si>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</si>
  <si>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</si>
  <si>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</si>
  <si>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</si>
  <si>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</si>
  <si>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</si>
  <si>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</si>
  <si>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</si>
  <si>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</si>
  <si>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</si>
  <si>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</si>
  <si>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</si>
  <si>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</si>
  <si>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</si>
  <si>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</si>
  <si>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</si>
  <si>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</si>
  <si>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</si>
  <si>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</si>
  <si>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</si>
  <si>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</si>
  <si>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</si>
  <si>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</si>
  <si>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</si>
  <si>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</si>
  <si>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</si>
  <si>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</si>
  <si>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</si>
  <si>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</si>
  <si>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</si>
  <si>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</si>
  <si>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</si>
  <si>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</si>
  <si>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</si>
  <si>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</si>
  <si>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</si>
  <si>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</si>
  <si>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</si>
  <si>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</si>
  <si>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</si>
  <si>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</si>
  <si>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</si>
  <si>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</si>
  <si>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</si>
  <si>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</si>
  <si>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</si>
  <si>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</si>
  <si>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</si>
  <si>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</si>
  <si>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</si>
  <si>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</si>
  <si>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</si>
  <si>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</si>
  <si>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</si>
  <si>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</si>
  <si>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</si>
  <si>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</si>
  <si>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</si>
  <si>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</si>
  <si>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</si>
  <si>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</si>
  <si>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</si>
  <si>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</si>
  <si>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</si>
  <si>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</si>
  <si>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</si>
  <si>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</si>
  <si>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</si>
  <si>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</si>
  <si>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</si>
  <si>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</si>
  <si>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</si>
  <si>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</si>
  <si>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</si>
  <si>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</si>
  <si>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</si>
  <si>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</si>
  <si>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</si>
  <si>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</si>
  <si>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</si>
  <si>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</si>
  <si>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</si>
  <si>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</si>
  <si>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</si>
  <si>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</si>
  <si>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</si>
  <si>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</si>
  <si>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</si>
  <si>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</si>
  <si>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</si>
  <si>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</si>
  <si>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</si>
  <si>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</si>
  <si>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</si>
  <si>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</si>
  <si>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</si>
  <si>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</si>
  <si>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</si>
  <si>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</si>
  <si>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</si>
  <si>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</si>
  <si>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</si>
  <si>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</si>
  <si>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</si>
  <si>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</si>
  <si>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</si>
  <si>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</si>
  <si>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</si>
  <si>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</si>
  <si>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</si>
  <si>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</si>
  <si>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</si>
  <si>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</si>
  <si>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</si>
  <si>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</si>
  <si>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</si>
  <si>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</si>
  <si>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</si>
  <si>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</si>
  <si>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</si>
  <si>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</si>
  <si>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</si>
  <si>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</si>
  <si>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</si>
  <si>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</si>
  <si>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</si>
  <si>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</si>
  <si>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</si>
  <si>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</si>
  <si>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</si>
  <si>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</si>
  <si>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</si>
  <si>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</si>
  <si>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</si>
  <si>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</si>
  <si>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</si>
  <si>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</si>
  <si>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</si>
  <si>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</si>
  <si>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</si>
  <si>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</si>
  <si>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</si>
  <si>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</si>
  <si>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</si>
  <si>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</si>
  <si>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</si>
  <si>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</si>
  <si>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</si>
  <si>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</si>
  <si>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</si>
  <si>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</si>
  <si>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</si>
  <si>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</si>
  <si>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</si>
  <si>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</si>
  <si>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</si>
  <si>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</si>
  <si>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</si>
  <si>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</si>
  <si>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</si>
  <si>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</si>
  <si>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</si>
  <si>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</si>
  <si>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</si>
  <si>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</si>
  <si>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</si>
  <si>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</si>
  <si>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</si>
  <si>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</si>
  <si>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</si>
  <si>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</si>
  <si>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</si>
  <si>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</si>
  <si>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</si>
  <si>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</si>
  <si>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</si>
  <si>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</si>
  <si>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</si>
  <si>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</si>
  <si>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</si>
  <si>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</si>
  <si>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</si>
  <si>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</si>
  <si>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</si>
  <si>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</si>
  <si>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</si>
  <si>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</si>
  <si>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</si>
  <si>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</si>
  <si>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</si>
  <si>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</si>
  <si>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</si>
  <si>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</si>
  <si>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</si>
  <si>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</si>
  <si>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</si>
  <si>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</si>
  <si>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</si>
  <si>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</si>
  <si>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</si>
  <si>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</si>
  <si>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</si>
  <si>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</si>
  <si>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</si>
  <si>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</si>
  <si>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</si>
  <si>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</si>
  <si>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</si>
  <si>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</si>
  <si>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</si>
  <si>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</si>
  <si>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</si>
  <si>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</si>
  <si>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</si>
  <si>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</si>
  <si>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</si>
  <si>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</si>
  <si>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</si>
  <si>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</si>
  <si>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</si>
  <si>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</si>
  <si>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</si>
  <si>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</si>
  <si>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</si>
  <si>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</si>
  <si>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</si>
  <si>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</si>
  <si>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</si>
  <si>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</si>
  <si>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</si>
  <si>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</si>
  <si>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</si>
  <si>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</si>
  <si>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</si>
  <si>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</si>
  <si>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</si>
  <si>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</si>
  <si>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</si>
  <si>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</si>
  <si>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</si>
  <si>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</si>
  <si>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</si>
  <si>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</si>
  <si>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</si>
  <si>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</si>
  <si>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</si>
  <si>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</si>
  <si>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</si>
  <si>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</si>
  <si>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</si>
  <si>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</si>
  <si>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</si>
  <si>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</si>
  <si>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</si>
  <si>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</si>
  <si>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</si>
  <si>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</si>
  <si>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</si>
  <si>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</si>
  <si>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</si>
  <si>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</si>
  <si>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</si>
  <si>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</si>
  <si>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</si>
  <si>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</si>
  <si>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</si>
  <si>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</si>
  <si>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</si>
  <si>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</si>
  <si>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</si>
  <si>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</si>
  <si>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</si>
  <si>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</si>
  <si>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</si>
  <si>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</si>
  <si>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</si>
  <si>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</si>
  <si>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</si>
  <si>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</si>
  <si>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</si>
  <si>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</si>
  <si>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</si>
  <si>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</si>
  <si>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</si>
  <si>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</si>
  <si>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</si>
  <si>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</si>
  <si>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</si>
  <si>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</si>
  <si>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</si>
  <si>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</si>
  <si>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</si>
  <si>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</si>
  <si>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</si>
  <si>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</si>
  <si>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</si>
  <si>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</si>
  <si>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</si>
  <si>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</si>
  <si>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</si>
  <si>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</si>
  <si>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</si>
  <si>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</si>
  <si>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</si>
  <si>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</si>
  <si>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</si>
  <si>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</si>
  <si>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</si>
  <si>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</si>
  <si>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</si>
  <si>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</si>
  <si>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</si>
  <si>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</si>
  <si>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</si>
  <si>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</si>
  <si>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</si>
  <si>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</si>
  <si>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</si>
  <si>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</si>
  <si>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</si>
  <si>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</si>
  <si>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</si>
  <si>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</si>
  <si>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</si>
  <si>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</si>
  <si>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</si>
  <si>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</si>
  <si>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</si>
  <si>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</si>
  <si>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</si>
  <si>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</si>
  <si>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</si>
  <si>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</si>
  <si>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</si>
  <si>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</si>
  <si>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</si>
  <si>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</si>
  <si>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</si>
  <si>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</si>
  <si>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</si>
  <si>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</si>
  <si>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</si>
  <si>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</si>
  <si>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</si>
  <si>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</si>
  <si>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</si>
  <si>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</si>
  <si>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</si>
  <si>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</si>
  <si>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</si>
  <si>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</si>
  <si>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</si>
  <si>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</si>
  <si>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</si>
  <si>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</si>
  <si>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</si>
  <si>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</si>
  <si>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</si>
  <si>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</si>
  <si>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</si>
  <si>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</si>
  <si>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</si>
  <si>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</si>
  <si>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</si>
  <si>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</si>
  <si>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</si>
  <si>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</si>
  <si>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</si>
  <si>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</si>
  <si>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</si>
  <si>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</si>
  <si>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</si>
  <si>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</si>
  <si>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</si>
  <si>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</si>
  <si>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</si>
  <si>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</si>
  <si>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</si>
  <si>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</si>
  <si>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</si>
  <si>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</si>
  <si>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</si>
  <si>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</si>
  <si>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</si>
  <si>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</si>
  <si>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</si>
  <si>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</si>
  <si>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</si>
  <si>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</si>
  <si>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</si>
  <si>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</si>
  <si>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</si>
  <si>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</si>
  <si>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</si>
  <si>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</si>
  <si>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</si>
  <si>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</si>
  <si>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</si>
  <si>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</si>
  <si>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</si>
  <si>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</si>
  <si>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</si>
  <si>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</si>
  <si>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</si>
  <si>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</si>
  <si>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</si>
  <si>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</si>
  <si>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</si>
  <si>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</si>
  <si>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</si>
  <si>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</si>
  <si>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</si>
  <si>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</si>
  <si>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</si>
  <si>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</si>
  <si>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</si>
  <si>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</si>
  <si>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</si>
  <si>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</si>
  <si>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</si>
  <si>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</si>
  <si>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</si>
  <si>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</si>
  <si>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</si>
  <si>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</si>
  <si>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</si>
  <si>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</si>
  <si>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</si>
  <si>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</si>
  <si>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</si>
  <si>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</si>
  <si>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</si>
  <si>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</si>
  <si>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</si>
  <si>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</si>
  <si>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</si>
  <si>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</si>
  <si>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</si>
  <si>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</si>
  <si>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</si>
  <si>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</si>
  <si>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</si>
  <si>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</si>
  <si>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</si>
  <si>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</si>
  <si>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</si>
  <si>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</si>
  <si>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</si>
  <si>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</si>
  <si>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</si>
  <si>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</si>
  <si>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</si>
  <si>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</si>
  <si>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</si>
  <si>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</si>
  <si>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</si>
  <si>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</si>
  <si>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</si>
  <si>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</si>
  <si>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</si>
  <si>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</si>
  <si>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</si>
  <si>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</si>
  <si>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</si>
  <si>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</si>
  <si>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</si>
  <si>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</si>
  <si>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</si>
  <si>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</si>
  <si>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</si>
  <si>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</si>
  <si>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</si>
  <si>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</si>
  <si>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</si>
  <si>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</si>
  <si>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</si>
  <si>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</si>
  <si>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</si>
  <si>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</si>
  <si>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</si>
  <si>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</si>
  <si>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</si>
  <si>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</si>
  <si>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</si>
  <si>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</si>
  <si>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</si>
  <si>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</si>
  <si>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</si>
  <si>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</si>
  <si>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</si>
  <si>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</si>
  <si>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</si>
  <si>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</si>
  <si>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</si>
  <si>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</si>
  <si>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</si>
  <si>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</si>
  <si>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</si>
  <si>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</si>
  <si>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</si>
  <si>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</si>
  <si>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</si>
  <si>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</si>
  <si>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</si>
  <si>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</si>
  <si>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</si>
  <si>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</si>
  <si>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</si>
  <si>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</si>
  <si>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</si>
  <si>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</si>
  <si>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</si>
  <si>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</si>
  <si>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</si>
  <si>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</si>
  <si>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</si>
  <si>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</si>
  <si>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</si>
  <si>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</si>
  <si>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</si>
  <si>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</si>
  <si>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</si>
  <si>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</si>
  <si>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</si>
  <si>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</si>
  <si>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</si>
  <si>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</si>
  <si>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</si>
  <si>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</si>
  <si>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</si>
  <si>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</si>
  <si>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</si>
  <si>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</si>
  <si>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</si>
  <si>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</si>
  <si>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</si>
  <si>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</si>
  <si>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</si>
  <si>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</si>
  <si>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</si>
  <si>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</si>
  <si>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</si>
  <si>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</si>
  <si>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</si>
  <si>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</si>
  <si>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</si>
  <si>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</si>
  <si>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</si>
  <si>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</si>
  <si>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</si>
  <si>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</si>
  <si>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</si>
  <si>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</si>
  <si>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</si>
  <si>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</si>
  <si>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</si>
  <si>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</si>
  <si>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</si>
  <si>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</si>
  <si>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</si>
  <si>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</si>
  <si>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</si>
  <si>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</si>
  <si>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</si>
  <si>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</si>
  <si>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</si>
  <si>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</si>
  <si>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</si>
  <si>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</si>
  <si>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</si>
  <si>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</si>
  <si>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</si>
  <si>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</si>
  <si>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</si>
  <si>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</si>
  <si>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</si>
  <si>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</si>
  <si>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</si>
  <si>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</si>
  <si>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</si>
  <si>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</si>
  <si>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</si>
  <si>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</si>
  <si>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</si>
  <si>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</si>
  <si>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</si>
  <si>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</si>
  <si>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</si>
  <si>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</si>
  <si>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</si>
  <si>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</si>
  <si>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</si>
  <si>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</si>
  <si>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</si>
  <si>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</si>
  <si>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</si>
  <si>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</si>
  <si>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</si>
  <si>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</si>
  <si>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</si>
  <si>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</si>
  <si>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</si>
  <si>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</si>
  <si>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</si>
  <si>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</si>
  <si>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</si>
  <si>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</si>
  <si>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</si>
  <si>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</si>
  <si>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</si>
  <si>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</si>
  <si>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</si>
  <si>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</si>
  <si>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</si>
  <si>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</si>
  <si>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</si>
  <si>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</si>
  <si>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</si>
  <si>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</si>
  <si>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</si>
  <si>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</si>
  <si>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</si>
  <si>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</si>
  <si>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</si>
  <si>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</si>
  <si>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</si>
  <si>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</si>
  <si>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</si>
  <si>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</si>
  <si>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</si>
  <si>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</si>
  <si>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</si>
  <si>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</si>
  <si>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</si>
  <si>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</si>
  <si>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</si>
  <si>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</si>
  <si>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</si>
  <si>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</si>
  <si>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</si>
  <si>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</si>
  <si>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</si>
  <si>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</si>
  <si>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</si>
  <si>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</si>
  <si>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</si>
  <si>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</si>
  <si>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</si>
  <si>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</si>
  <si>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</si>
  <si>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</si>
  <si>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</si>
  <si>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</si>
  <si>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</si>
  <si>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</si>
  <si>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</si>
  <si>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</si>
  <si>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</si>
  <si>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</si>
  <si>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</si>
  <si>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</si>
  <si>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</si>
  <si>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</si>
  <si>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</si>
  <si>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</si>
  <si>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</si>
  <si>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</si>
  <si>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</si>
  <si>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</si>
  <si>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</si>
  <si>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</si>
  <si>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</si>
  <si>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</si>
  <si>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</si>
  <si>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</si>
  <si>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</si>
  <si>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</si>
  <si>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</si>
  <si>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</si>
  <si>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</si>
  <si>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</si>
  <si>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</si>
  <si>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</si>
  <si>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</si>
  <si>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</si>
  <si>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</si>
  <si>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</si>
  <si>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</si>
  <si>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</si>
  <si>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</si>
  <si>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</si>
  <si>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</si>
  <si>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</si>
  <si>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</si>
  <si>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</si>
  <si>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</si>
  <si>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</si>
  <si>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</si>
  <si>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</si>
  <si>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</si>
  <si>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</si>
  <si>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</si>
  <si>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</si>
  <si>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</si>
  <si>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</si>
  <si>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</si>
  <si>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</si>
  <si>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</si>
  <si>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</si>
  <si>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</si>
  <si>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</si>
  <si>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</si>
  <si>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</si>
  <si>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</si>
  <si>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</si>
  <si>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</si>
  <si>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</si>
  <si>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</si>
  <si>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</si>
  <si>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</si>
  <si>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</si>
  <si>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</si>
  <si>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</si>
  <si>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</si>
  <si>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</si>
  <si>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</si>
  <si>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</si>
  <si>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</si>
  <si>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</si>
  <si>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</si>
  <si>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</si>
  <si>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</si>
  <si>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</si>
  <si>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</si>
  <si>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</si>
  <si>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</si>
  <si>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</si>
  <si>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</si>
  <si>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</si>
  <si>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</si>
  <si>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</si>
  <si>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</si>
  <si>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</si>
  <si>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</si>
  <si>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</si>
  <si>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</si>
  <si>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</si>
  <si>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</si>
  <si>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</si>
  <si>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</si>
  <si>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</si>
  <si>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</si>
  <si>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</si>
  <si>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</si>
  <si>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</si>
  <si>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</si>
  <si>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</si>
  <si>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</si>
  <si>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</si>
  <si>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</si>
  <si>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</si>
  <si>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</si>
  <si>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</si>
  <si>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</si>
  <si>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</si>
  <si>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</si>
  <si>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</si>
  <si>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</si>
  <si>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</si>
  <si>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</si>
  <si>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</si>
  <si>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</si>
  <si>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</si>
  <si>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</si>
  <si>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</si>
  <si>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</si>
  <si>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</si>
  <si>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</si>
  <si>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</si>
  <si>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</si>
  <si>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</si>
  <si>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</si>
  <si>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</si>
  <si>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</si>
  <si>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</si>
  <si>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</si>
  <si>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</si>
  <si>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</si>
  <si>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</si>
  <si>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</si>
  <si>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</si>
  <si>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</si>
  <si>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</si>
  <si>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</si>
  <si>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</si>
  <si>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</si>
  <si>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</si>
  <si>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</si>
  <si>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</si>
  <si>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</si>
  <si>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</si>
  <si>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</si>
  <si>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</si>
  <si>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</si>
  <si>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</si>
  <si>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</si>
  <si>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</si>
  <si>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</si>
  <si>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</si>
  <si>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</si>
  <si>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</si>
  <si>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</si>
  <si>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</si>
  <si>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</si>
  <si>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</si>
  <si>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</si>
  <si>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</si>
  <si>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</si>
  <si>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</si>
  <si>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</si>
  <si>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</si>
  <si>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</si>
  <si>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</si>
  <si>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</si>
  <si>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</si>
  <si>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</si>
  <si>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</si>
  <si>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</si>
  <si>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</si>
  <si>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</si>
  <si>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</si>
  <si>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</si>
  <si>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</si>
  <si>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</si>
  <si>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</si>
  <si>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</si>
  <si>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</si>
  <si>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</si>
  <si>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</si>
  <si>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</si>
  <si>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</si>
  <si>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</si>
  <si>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</si>
  <si>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</si>
  <si>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</si>
  <si>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</si>
  <si>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</si>
  <si>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</si>
  <si>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</si>
  <si>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</si>
  <si>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</si>
  <si>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</si>
  <si>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</si>
  <si>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</si>
  <si>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</si>
  <si>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</si>
  <si>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</si>
  <si>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</si>
  <si>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</si>
  <si>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</si>
  <si>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</si>
  <si>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</si>
  <si>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</si>
  <si>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</si>
  <si>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</si>
  <si>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</si>
  <si>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</si>
  <si>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</si>
  <si>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</si>
  <si>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</si>
  <si>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</si>
  <si>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</si>
  <si>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</si>
  <si>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</si>
  <si>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</si>
  <si>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</si>
  <si>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</si>
  <si>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</si>
  <si>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</si>
  <si>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</si>
  <si>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</si>
  <si>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</si>
  <si>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</si>
  <si>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</si>
  <si>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</si>
  <si>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</si>
  <si>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</si>
  <si>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</si>
  <si>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</si>
  <si>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</si>
  <si>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</si>
  <si>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</si>
  <si>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</si>
  <si>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</si>
  <si>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</si>
  <si>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</si>
  <si>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</si>
  <si>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</si>
  <si>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</si>
  <si>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</si>
  <si>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</si>
  <si>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</si>
  <si>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</si>
  <si>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</si>
  <si>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</si>
  <si>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</si>
  <si>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</si>
  <si>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</si>
  <si>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</si>
  <si>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</si>
  <si>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</si>
  <si>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</si>
  <si>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</si>
  <si>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</si>
  <si>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</si>
  <si>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</si>
  <si>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</si>
  <si>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</si>
  <si>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</si>
  <si>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</si>
  <si>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</si>
  <si>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</si>
  <si>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</si>
  <si>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</si>
  <si>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</si>
  <si>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</si>
  <si>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</si>
  <si>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</si>
  <si>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</si>
  <si>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</si>
  <si>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</si>
  <si>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</si>
  <si>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</si>
  <si>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</si>
  <si>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</si>
  <si>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</si>
  <si>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</si>
  <si>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</si>
  <si>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</si>
  <si>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</si>
  <si>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</si>
  <si>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</si>
  <si>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</si>
  <si>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</si>
  <si>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</si>
  <si>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</si>
  <si>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</si>
  <si>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</si>
  <si>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</si>
  <si>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</si>
  <si>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</si>
  <si>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</si>
  <si>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</si>
  <si>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</si>
  <si>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</si>
  <si>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</si>
  <si>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</si>
  <si>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</si>
  <si>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</si>
  <si>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</si>
  <si>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</si>
  <si>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</si>
  <si>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</si>
  <si>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</si>
  <si>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</si>
  <si>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</si>
  <si>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</si>
  <si>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</si>
  <si>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</si>
  <si>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</si>
  <si>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</si>
  <si>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</si>
  <si>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</si>
  <si>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</si>
  <si>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</si>
  <si>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</si>
  <si>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</si>
  <si>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</si>
  <si>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</si>
  <si>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</si>
  <si>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</si>
  <si>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</si>
  <si>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</si>
  <si>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</si>
  <si>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</si>
  <si>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</si>
  <si>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</si>
  <si>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</si>
  <si>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</si>
  <si>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</si>
  <si>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</si>
  <si>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</si>
  <si>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</si>
  <si>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</si>
  <si>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</si>
  <si>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</si>
  <si>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</si>
  <si>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</si>
  <si>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</si>
  <si>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</si>
  <si>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</si>
  <si>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</si>
  <si>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</si>
  <si>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</si>
  <si>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</si>
  <si>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</si>
  <si>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</si>
  <si>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</si>
  <si>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</si>
  <si>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</si>
  <si>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</si>
  <si>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</si>
  <si>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</si>
  <si>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</si>
  <si>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</si>
  <si>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</si>
  <si>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</si>
  <si>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</si>
  <si>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</si>
  <si>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</si>
  <si>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</si>
  <si>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</si>
  <si>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</si>
  <si>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</si>
  <si>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</si>
  <si>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</si>
  <si>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</si>
  <si>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</si>
  <si>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</si>
  <si>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</si>
  <si>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</si>
  <si>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</si>
  <si>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</si>
  <si>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</si>
  <si>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</si>
  <si>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</si>
  <si>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</si>
  <si>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</si>
  <si>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</si>
  <si>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</si>
  <si>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</si>
  <si>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</si>
  <si>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</si>
  <si>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</si>
  <si>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</si>
  <si>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</si>
  <si>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</si>
  <si>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</si>
  <si>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</si>
  <si>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</si>
  <si>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</si>
  <si>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</si>
  <si>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</si>
  <si>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</si>
  <si>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</si>
  <si>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</si>
  <si>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</si>
  <si>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</si>
  <si>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</si>
  <si>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</si>
  <si>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</si>
  <si>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</si>
  <si>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</si>
  <si>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</si>
  <si>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</si>
  <si>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</si>
  <si>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</si>
  <si>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</si>
  <si>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</si>
  <si>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</si>
  <si>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</si>
  <si>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</si>
  <si>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</si>
  <si>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</si>
  <si>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</si>
  <si>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</si>
  <si>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</si>
  <si>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</si>
  <si>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</si>
  <si>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</si>
  <si>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</si>
  <si>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</si>
  <si>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</si>
  <si>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</si>
  <si>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</si>
  <si>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</si>
  <si>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</si>
  <si>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</si>
  <si>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</si>
  <si>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</si>
  <si>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</si>
  <si>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</si>
  <si>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</si>
  <si>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</si>
  <si>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</si>
  <si>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</si>
  <si>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</si>
  <si>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</si>
  <si>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</si>
  <si>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</si>
  <si>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</si>
  <si>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</si>
  <si>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</si>
  <si>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</si>
  <si>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</si>
  <si>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</si>
  <si>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</si>
  <si>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</si>
  <si>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</si>
  <si>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</si>
  <si>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</si>
  <si>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</si>
  <si>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</si>
  <si>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</si>
  <si>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</si>
  <si>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</si>
  <si>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</si>
  <si>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</si>
  <si>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</si>
  <si>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</si>
  <si>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</si>
  <si>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</si>
  <si>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</si>
  <si>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</si>
  <si>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</si>
  <si>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</si>
  <si>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</si>
  <si>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</si>
  <si>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</si>
  <si>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</si>
  <si>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</si>
  <si>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</si>
  <si>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</si>
  <si>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</si>
  <si>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</si>
  <si>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</si>
  <si>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</si>
  <si>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</si>
  <si>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</si>
  <si>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</si>
  <si>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</si>
  <si>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</si>
  <si>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</si>
  <si>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</si>
  <si>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</si>
  <si>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</si>
  <si>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</si>
  <si>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</si>
  <si>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</si>
  <si>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</si>
  <si>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</si>
  <si>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</si>
  <si>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</si>
  <si>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</si>
  <si>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</si>
  <si>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</si>
  <si>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</si>
  <si>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</si>
  <si>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</si>
  <si>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</si>
  <si>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</si>
  <si>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</si>
  <si>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</si>
  <si>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</si>
  <si>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</si>
  <si>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</si>
  <si>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</si>
  <si>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</si>
  <si>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</si>
  <si>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</si>
  <si>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</si>
  <si>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</si>
  <si>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</si>
  <si>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</si>
  <si>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</si>
  <si>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</si>
  <si>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</si>
  <si>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</si>
  <si>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</si>
  <si>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</si>
  <si>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</si>
  <si>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</si>
  <si>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</si>
  <si>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</si>
  <si>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</si>
  <si>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</si>
  <si>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</si>
  <si>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</si>
  <si>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</si>
  <si>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</si>
  <si>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</si>
  <si>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</si>
  <si>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</si>
  <si>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</si>
  <si>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</si>
  <si>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</si>
  <si>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</si>
  <si>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</si>
  <si>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</si>
  <si>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</si>
  <si>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</si>
  <si>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</si>
  <si>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</si>
  <si>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</si>
  <si>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</si>
  <si>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</si>
  <si>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</si>
  <si>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</si>
  <si>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</si>
  <si>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</si>
  <si>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</si>
  <si>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</si>
  <si>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</si>
  <si>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</si>
  <si>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</si>
  <si>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</si>
  <si>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</si>
  <si>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</si>
  <si>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</si>
  <si>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</si>
  <si>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</si>
  <si>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</si>
  <si>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</si>
  <si>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</si>
  <si>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</si>
  <si>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</si>
  <si>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</si>
  <si>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</si>
  <si>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</si>
  <si>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</si>
  <si>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</si>
  <si>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</si>
  <si>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</si>
  <si>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</si>
  <si>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</si>
  <si>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</si>
  <si>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</si>
  <si>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</si>
  <si>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</si>
  <si>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</si>
  <si>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</si>
  <si>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</si>
  <si>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</si>
  <si>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</si>
  <si>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</si>
  <si>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</si>
  <si>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</si>
  <si>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</si>
  <si>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</si>
  <si>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</si>
  <si>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</si>
  <si>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</si>
  <si>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</si>
  <si>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</si>
  <si>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</si>
  <si>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</si>
  <si>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</si>
  <si>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</si>
  <si>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</si>
  <si>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</si>
  <si>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</si>
  <si>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</si>
  <si>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</si>
  <si>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</si>
  <si>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</si>
  <si>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</si>
  <si>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</si>
  <si>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</si>
  <si>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</si>
  <si>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</si>
  <si>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</si>
  <si>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</si>
  <si>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</si>
  <si>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</si>
  <si>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</si>
  <si>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</si>
  <si>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</si>
  <si>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</si>
  <si>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</si>
  <si>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</si>
  <si>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</si>
  <si>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</si>
  <si>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</si>
  <si>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</si>
  <si>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</si>
  <si>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</si>
  <si>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</si>
  <si>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</si>
  <si>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</si>
  <si>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</si>
  <si>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</si>
  <si>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</si>
  <si>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</si>
  <si>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</si>
  <si>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</si>
  <si>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</si>
  <si>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</si>
  <si>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</si>
  <si>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</si>
  <si>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</si>
  <si>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</si>
  <si>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</si>
  <si>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</si>
  <si>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</si>
  <si>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</si>
  <si>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</si>
  <si>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</si>
  <si>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</si>
  <si>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</si>
  <si>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</si>
  <si>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</si>
  <si>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</si>
  <si>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</si>
  <si>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</si>
  <si>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</si>
  <si>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</si>
  <si>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</si>
  <si>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</si>
  <si>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</si>
  <si>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</si>
  <si>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</si>
  <si>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</si>
  <si>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</si>
  <si>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</si>
  <si>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</si>
  <si>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</si>
  <si>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</si>
  <si>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</si>
  <si>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</si>
  <si>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</si>
  <si>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</si>
  <si>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</si>
  <si>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</si>
  <si>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</si>
  <si>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</si>
  <si>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</si>
  <si>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</si>
  <si>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</si>
  <si>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</si>
  <si>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</si>
  <si>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</si>
  <si>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</si>
  <si>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</si>
  <si>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</si>
  <si>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</si>
  <si>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</si>
  <si>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</si>
  <si>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</si>
  <si>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</si>
  <si>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</si>
  <si>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</si>
  <si>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</si>
  <si>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</si>
  <si>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</si>
  <si>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</si>
  <si>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</si>
  <si>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</si>
  <si>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</si>
  <si>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</si>
  <si>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</si>
  <si>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</si>
  <si>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</si>
  <si>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</si>
  <si>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</si>
  <si>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</si>
  <si>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</si>
  <si>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</si>
  <si>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</si>
  <si>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</si>
  <si>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</si>
  <si>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</si>
  <si>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</si>
  <si>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</si>
  <si>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</si>
  <si>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</si>
  <si>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</si>
  <si>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</si>
  <si>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</si>
  <si>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</si>
  <si>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</si>
  <si>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</si>
  <si>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</si>
  <si>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</si>
  <si>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</si>
  <si>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</si>
  <si>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</si>
  <si>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</si>
  <si>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</si>
  <si>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</si>
  <si>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</si>
  <si>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</si>
  <si>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</si>
  <si>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</si>
  <si>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</si>
  <si>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</si>
  <si>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</si>
  <si>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</si>
  <si>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</si>
  <si>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</si>
  <si>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</si>
  <si>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</si>
  <si>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</si>
  <si>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</si>
  <si>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</si>
  <si>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</si>
  <si>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</si>
  <si>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</si>
  <si>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</si>
  <si>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</si>
  <si>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</si>
  <si>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</si>
  <si>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</si>
  <si>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</si>
  <si>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</si>
  <si>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</si>
  <si>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</si>
  <si>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</si>
  <si>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</si>
  <si>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</si>
  <si>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</si>
  <si>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</si>
  <si>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</si>
  <si>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</si>
  <si>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</si>
  <si>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</si>
  <si>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</si>
  <si>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</si>
  <si>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</si>
  <si>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</si>
  <si>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</si>
  <si>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</si>
  <si>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</si>
  <si>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</si>
  <si>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</si>
  <si>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</si>
  <si>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</si>
  <si>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</si>
  <si>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</si>
  <si>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</si>
  <si>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</si>
  <si>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</si>
  <si>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</si>
  <si>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</si>
  <si>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</si>
  <si>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</si>
  <si>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</si>
  <si>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</si>
  <si>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</si>
  <si>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</si>
  <si>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</si>
  <si>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</si>
  <si>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</si>
  <si>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</si>
  <si>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</si>
  <si>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</si>
  <si>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</si>
  <si>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</si>
  <si>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</si>
  <si>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</si>
  <si>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</si>
  <si>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</si>
  <si>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</si>
  <si>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</si>
  <si>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</si>
  <si>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</si>
  <si>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</si>
  <si>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</si>
  <si>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</si>
  <si>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</si>
  <si>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</si>
  <si>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</si>
  <si>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</si>
  <si>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</si>
  <si>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</si>
  <si>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</si>
  <si>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</si>
  <si>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</si>
  <si>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</si>
  <si>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</si>
  <si>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</si>
  <si>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</si>
  <si>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</si>
  <si>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</si>
  <si>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</si>
  <si>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</si>
  <si>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</si>
  <si>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</si>
  <si>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</si>
  <si>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</si>
  <si>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</si>
  <si>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</si>
  <si>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</si>
  <si>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</si>
  <si>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</si>
  <si>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</si>
  <si>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</si>
  <si>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</si>
  <si>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</si>
  <si>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</si>
  <si>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</si>
  <si>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</si>
  <si>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</si>
  <si>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</si>
  <si>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</si>
  <si>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</si>
  <si>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</si>
  <si>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</si>
  <si>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</si>
  <si>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</si>
  <si>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</si>
  <si>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</si>
  <si>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</si>
  <si>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</si>
  <si>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</si>
  <si>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</si>
  <si>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</si>
  <si>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</si>
  <si>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</si>
  <si>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</si>
  <si>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</si>
  <si>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</si>
  <si>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</si>
  <si>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</si>
  <si>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</si>
  <si>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</si>
  <si>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</si>
  <si>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</si>
  <si>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</si>
  <si>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</si>
  <si>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</si>
  <si>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</si>
  <si>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</si>
  <si>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</si>
  <si>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</si>
  <si>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</si>
  <si>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</si>
  <si>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</si>
  <si>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</si>
  <si>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</si>
  <si>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</si>
  <si>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</si>
  <si>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</si>
  <si>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</si>
  <si>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</si>
  <si>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</si>
  <si>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</si>
  <si>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</si>
  <si>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</si>
  <si>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</si>
  <si>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</si>
  <si>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</si>
  <si>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</si>
  <si>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</si>
  <si>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</si>
  <si>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</si>
  <si>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</si>
  <si>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</si>
  <si>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</si>
  <si>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</si>
  <si>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</si>
  <si>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</si>
  <si>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</si>
  <si>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</si>
  <si>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</si>
  <si>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</si>
  <si>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</si>
  <si>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</si>
  <si>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</si>
  <si>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</si>
  <si>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</si>
  <si>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</si>
  <si>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</si>
  <si>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</si>
  <si>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</si>
  <si>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</si>
  <si>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</si>
  <si>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</si>
  <si>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</si>
  <si>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</si>
  <si>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</si>
  <si>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</si>
  <si>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</si>
  <si>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</si>
  <si>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</si>
  <si>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</si>
  <si>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</si>
  <si>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</si>
  <si>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</si>
  <si>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</si>
  <si>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</si>
  <si>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</si>
  <si>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</si>
  <si>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</si>
  <si>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</si>
  <si>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</si>
  <si>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</si>
  <si>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</si>
  <si>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</si>
  <si>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</si>
  <si>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</si>
  <si>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</si>
  <si>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</si>
  <si>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</si>
  <si>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</si>
  <si>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</si>
  <si>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</si>
  <si>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</si>
  <si>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</si>
  <si>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</si>
  <si>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</si>
  <si>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</si>
  <si>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</si>
  <si>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</si>
  <si>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</si>
  <si>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</si>
  <si>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</si>
  <si>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</si>
  <si>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</si>
  <si>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</si>
  <si>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</si>
  <si>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</si>
  <si>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</si>
  <si>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</si>
  <si>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</si>
  <si>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</si>
  <si>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</si>
  <si>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</si>
  <si>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</si>
  <si>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</si>
  <si>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</si>
  <si>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</si>
  <si>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</si>
  <si>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</si>
  <si>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</si>
  <si>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</si>
  <si>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</si>
  <si>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</si>
  <si>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</si>
  <si>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</si>
  <si>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</si>
  <si>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</si>
  <si>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</si>
  <si>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</si>
  <si>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</si>
  <si>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</si>
  <si>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</si>
  <si>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</si>
  <si>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</si>
  <si>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</si>
  <si>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</si>
  <si>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</si>
  <si>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</si>
  <si>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</si>
  <si>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</si>
  <si>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</si>
  <si>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</si>
  <si>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</si>
  <si>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</si>
  <si>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</si>
  <si>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</si>
  <si>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</si>
  <si>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</si>
  <si>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</si>
  <si>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</si>
  <si>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</si>
  <si>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</si>
  <si>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</si>
  <si>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</si>
  <si>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</si>
  <si>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</si>
  <si>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</si>
  <si>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</si>
  <si>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</si>
  <si>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</si>
  <si>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</si>
  <si>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</si>
  <si>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</si>
  <si>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</si>
  <si>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</si>
  <si>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</si>
  <si>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</si>
  <si>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</si>
  <si>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</si>
  <si>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</si>
  <si>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</si>
  <si>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</si>
  <si>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</si>
  <si>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</si>
  <si>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</si>
  <si>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</si>
  <si>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</si>
  <si>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</si>
  <si>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</si>
  <si>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</si>
  <si>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</si>
  <si>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</si>
  <si>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</si>
  <si>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</si>
  <si>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</si>
  <si>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</si>
  <si>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</si>
  <si>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</si>
  <si>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</si>
  <si>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</si>
  <si>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</si>
  <si>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</si>
  <si>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</si>
  <si>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</si>
  <si>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</si>
  <si>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</si>
  <si>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</si>
  <si>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</si>
  <si>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</si>
  <si>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</si>
  <si>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</si>
  <si>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</si>
  <si>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</si>
  <si>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</si>
  <si>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</si>
  <si>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</si>
  <si>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</si>
  <si>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</si>
  <si>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</si>
  <si>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</si>
  <si>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</si>
  <si>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</si>
  <si>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</si>
  <si>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</si>
  <si>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</si>
  <si>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</si>
  <si>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</si>
  <si>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</si>
  <si>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</si>
  <si>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</si>
  <si>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</si>
  <si>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</si>
  <si>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</si>
  <si>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</si>
  <si>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</si>
  <si>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</si>
  <si>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</si>
  <si>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</si>
  <si>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</si>
  <si>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</si>
  <si>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</si>
  <si>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</si>
  <si>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</si>
  <si>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</si>
  <si>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</si>
  <si>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</si>
  <si>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</si>
  <si>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</si>
  <si>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</si>
  <si>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</si>
  <si>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</si>
  <si>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</si>
  <si>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</si>
  <si>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</si>
  <si>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</si>
  <si>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</si>
  <si>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</si>
  <si>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</si>
  <si>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</si>
  <si>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</si>
  <si>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</si>
  <si>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</si>
  <si>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</si>
  <si>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</si>
  <si>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</si>
  <si>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</si>
  <si>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</si>
  <si>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</si>
  <si>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</si>
  <si>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</si>
  <si>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</si>
  <si>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</si>
  <si>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</si>
  <si>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</si>
  <si>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</si>
  <si>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</si>
  <si>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</si>
  <si>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</si>
  <si>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</si>
  <si>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</si>
  <si>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</si>
  <si>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</si>
  <si>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</si>
  <si>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</si>
  <si>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</si>
  <si>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</si>
  <si>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</si>
  <si>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</si>
  <si>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</si>
  <si>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</si>
  <si>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</si>
  <si>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</si>
  <si>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</si>
  <si>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</si>
  <si>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</si>
  <si>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</si>
  <si>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</si>
  <si>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</si>
  <si>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</si>
  <si>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</si>
  <si>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</si>
  <si>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</si>
  <si>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</si>
  <si>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</si>
  <si>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</si>
  <si>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</si>
  <si>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</si>
  <si>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</si>
  <si>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</si>
  <si>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</si>
  <si>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</si>
  <si>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</si>
  <si>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</si>
  <si>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</si>
  <si>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</si>
  <si>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</si>
  <si>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</si>
  <si>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</si>
  <si>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</si>
  <si>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</si>
  <si>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</si>
  <si>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</si>
  <si>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</si>
  <si>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</si>
  <si>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</si>
  <si>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</si>
  <si>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</si>
  <si>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</si>
  <si>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</si>
  <si>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</si>
  <si>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</si>
  <si>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</si>
  <si>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</si>
  <si>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</si>
  <si>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</si>
  <si>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</si>
  <si>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</si>
  <si>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</si>
  <si>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</si>
  <si>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</si>
  <si>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</si>
  <si>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</si>
  <si>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</si>
  <si>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</si>
  <si>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</si>
  <si>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</si>
  <si>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</si>
  <si>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</si>
  <si>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</si>
  <si>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</si>
  <si>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</si>
  <si>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</si>
  <si>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</si>
  <si>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</si>
  <si>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</si>
  <si>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</si>
  <si>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</si>
  <si>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</si>
  <si>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</si>
  <si>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</si>
  <si>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</si>
  <si>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</si>
  <si>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</si>
  <si>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</si>
  <si>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</si>
  <si>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</si>
  <si>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</si>
  <si>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</si>
  <si>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</si>
  <si>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</si>
  <si>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</si>
  <si>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</si>
  <si>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</si>
  <si>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</si>
  <si>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</si>
  <si>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</si>
  <si>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</si>
  <si>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</si>
  <si>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</si>
  <si>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</si>
  <si>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</si>
  <si>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</si>
  <si>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</si>
  <si>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</si>
  <si>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</si>
  <si>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</si>
  <si>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</si>
  <si>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</si>
  <si>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</si>
  <si>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</si>
  <si>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</si>
  <si>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</si>
  <si>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</si>
  <si>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</si>
  <si>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</si>
  <si>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</si>
  <si>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</si>
  <si>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</si>
  <si>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</si>
  <si>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</si>
  <si>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</si>
  <si>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</si>
  <si>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</si>
  <si>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</si>
  <si>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</si>
  <si>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</si>
  <si>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</si>
  <si>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</si>
  <si>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</si>
  <si>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</si>
  <si>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</si>
  <si>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</si>
  <si>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</si>
  <si>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</si>
  <si>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</si>
  <si>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</si>
  <si>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</si>
  <si>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</si>
  <si>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</si>
  <si>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</si>
  <si>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</si>
  <si>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</si>
  <si>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</si>
  <si>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</si>
  <si>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</si>
  <si>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</si>
  <si>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</si>
  <si>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</si>
  <si>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</si>
  <si>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</si>
  <si>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</si>
  <si>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</si>
  <si>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</si>
  <si>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</si>
  <si>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</si>
  <si>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</si>
  <si>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</si>
  <si>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</si>
  <si>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</si>
  <si>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</si>
  <si>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</si>
  <si>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</si>
  <si>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</si>
  <si>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</si>
  <si>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</si>
  <si>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</si>
  <si>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</si>
  <si>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</si>
  <si>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</si>
  <si>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</si>
  <si>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</si>
  <si>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</si>
  <si>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</si>
  <si>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</si>
  <si>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</si>
  <si>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</si>
  <si>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</si>
  <si>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</si>
  <si>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</si>
  <si>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</si>
  <si>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</si>
  <si>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</si>
  <si>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</si>
  <si>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</si>
  <si>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</si>
  <si>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</si>
  <si>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</si>
  <si>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</si>
  <si>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</si>
  <si>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</si>
  <si>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</si>
  <si>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</si>
  <si>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</si>
  <si>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</si>
  <si>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</si>
  <si>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</si>
  <si>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</si>
  <si>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</si>
  <si>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</si>
  <si>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</si>
  <si>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</si>
  <si>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</si>
  <si>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</si>
  <si>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</si>
  <si>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</si>
  <si>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</si>
  <si>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</si>
  <si>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</si>
  <si>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</si>
  <si>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</si>
  <si>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</si>
  <si>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</si>
  <si>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</si>
  <si>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</si>
  <si>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</si>
  <si>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</si>
  <si>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</si>
  <si>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</si>
  <si>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</si>
  <si>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</si>
  <si>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</si>
  <si>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</si>
  <si>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</si>
  <si>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</si>
  <si>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</si>
  <si>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</si>
  <si>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</si>
  <si>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</si>
  <si>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</si>
  <si>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</si>
  <si>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</si>
  <si>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</si>
  <si>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</si>
  <si>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</si>
  <si>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</si>
  <si>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</si>
  <si>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</si>
  <si>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</si>
  <si>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</si>
  <si>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</si>
  <si>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</si>
  <si>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</si>
  <si>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</si>
  <si>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</si>
  <si>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</si>
  <si>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</si>
  <si>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</si>
  <si>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</si>
  <si>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</si>
  <si>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</si>
  <si>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</si>
  <si>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</si>
  <si>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</si>
  <si>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</si>
  <si>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</si>
  <si>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</si>
  <si>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</si>
  <si>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</si>
  <si>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</si>
  <si>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</si>
  <si>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</si>
  <si>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</si>
  <si>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</si>
  <si>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</si>
  <si>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</si>
  <si>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</si>
  <si>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</si>
  <si>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</si>
  <si>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</si>
  <si>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</si>
  <si>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</si>
  <si>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</si>
  <si>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</si>
  <si>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</si>
  <si>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</si>
  <si>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</si>
  <si>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</si>
  <si>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</si>
  <si>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</si>
  <si>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</si>
  <si>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</si>
  <si>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</si>
  <si>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</si>
  <si>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</si>
  <si>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</si>
  <si>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</si>
  <si>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</si>
  <si>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</si>
  <si>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</si>
  <si>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</si>
  <si>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</si>
  <si>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</si>
  <si>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</si>
  <si>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</si>
  <si>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</si>
  <si>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</si>
  <si>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</si>
  <si>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</si>
  <si>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</si>
  <si>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</si>
  <si>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</si>
  <si>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</si>
  <si>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</si>
  <si>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</si>
  <si>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</si>
  <si>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</si>
  <si>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</si>
  <si>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</si>
  <si>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</si>
  <si>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</si>
  <si>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</si>
  <si>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</si>
  <si>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</si>
  <si>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</si>
  <si>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</si>
  <si>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</si>
  <si>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</si>
  <si>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</si>
  <si>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</si>
  <si>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</si>
  <si>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</si>
  <si>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</si>
  <si>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</si>
  <si>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</si>
  <si>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</si>
  <si>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</si>
  <si>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</si>
  <si>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</si>
  <si>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</si>
  <si>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</si>
  <si>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</si>
  <si>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</si>
  <si>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</si>
  <si>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</si>
  <si>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</si>
  <si>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</si>
  <si>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</si>
  <si>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</si>
  <si>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</si>
  <si>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</si>
  <si>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</si>
  <si>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</si>
  <si>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</si>
  <si>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</si>
  <si>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</si>
  <si>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</si>
  <si>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</si>
  <si>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</si>
  <si>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</si>
  <si>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</si>
  <si>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</si>
  <si>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</si>
  <si>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</si>
  <si>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</si>
  <si>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</si>
  <si>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</si>
  <si>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</si>
  <si>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</si>
  <si>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</si>
  <si>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</si>
  <si>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</si>
  <si>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</si>
  <si>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</si>
  <si>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</si>
  <si>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</si>
  <si>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</si>
  <si>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</si>
  <si>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</si>
  <si>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</si>
  <si>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</si>
  <si>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</si>
  <si>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</si>
  <si>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</si>
  <si>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</si>
  <si>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</si>
  <si>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</si>
  <si>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</si>
  <si>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</si>
  <si>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</si>
  <si>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</si>
  <si>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</si>
  <si>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</si>
  <si>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</si>
  <si>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</si>
  <si>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</si>
  <si>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</si>
  <si>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</si>
  <si>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</si>
  <si>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</si>
  <si>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</si>
  <si>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</si>
  <si>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</si>
  <si>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</si>
  <si>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</si>
  <si>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</si>
  <si>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</si>
  <si>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</si>
  <si>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</si>
  <si>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</si>
  <si>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</si>
  <si>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</si>
  <si>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</si>
  <si>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</si>
  <si>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</si>
  <si>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</si>
  <si>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</si>
  <si>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</si>
  <si>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</si>
  <si>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</si>
  <si>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</si>
  <si>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</si>
  <si>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</si>
  <si>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</si>
  <si>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</si>
  <si>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</si>
  <si>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</si>
  <si>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</si>
  <si>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</si>
  <si>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</si>
  <si>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</si>
  <si>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</si>
  <si>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</si>
  <si>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</si>
  <si>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</si>
  <si>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</si>
  <si>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</si>
  <si>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</si>
  <si>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</si>
  <si>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</si>
  <si>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</si>
  <si>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</si>
  <si>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</si>
  <si>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</si>
  <si>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</si>
  <si>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</si>
  <si>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</si>
  <si>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</si>
  <si>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</si>
  <si>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</si>
  <si>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</si>
  <si>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</si>
  <si>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</si>
  <si>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</si>
  <si>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</si>
  <si>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</si>
  <si>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</si>
  <si>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</si>
  <si>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</si>
  <si>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</si>
  <si>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</si>
  <si>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</si>
  <si>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</si>
  <si>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</si>
  <si>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</si>
  <si>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</si>
  <si>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</si>
  <si>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</si>
  <si>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</si>
  <si>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</si>
  <si>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</si>
  <si>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</si>
  <si>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</si>
  <si>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</si>
  <si>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</si>
  <si>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</si>
  <si>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</si>
  <si>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</si>
  <si>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</si>
  <si>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</si>
  <si>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</si>
  <si>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</si>
  <si>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</si>
  <si>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</si>
  <si>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</si>
  <si>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</si>
  <si>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</si>
  <si>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</si>
  <si>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</si>
  <si>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</si>
  <si>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</si>
  <si>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</si>
  <si>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</si>
  <si>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</si>
  <si>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</si>
  <si>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</si>
  <si>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</si>
  <si>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</si>
  <si>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</si>
  <si>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</si>
  <si>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</si>
  <si>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</si>
  <si>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</si>
  <si>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</si>
  <si>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</si>
  <si>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</si>
  <si>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</si>
  <si>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</si>
  <si>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</si>
  <si>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</si>
  <si>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</si>
  <si>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</si>
  <si>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</si>
  <si>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</si>
  <si>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</si>
  <si>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</si>
  <si>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</si>
  <si>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</si>
  <si>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</si>
  <si>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</si>
  <si>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</si>
  <si>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</si>
  <si>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</si>
  <si>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</si>
  <si>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</si>
  <si>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</si>
  <si>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</si>
  <si>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</si>
  <si>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</si>
  <si>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</si>
  <si>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</si>
  <si>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</si>
  <si>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</si>
  <si>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</si>
  <si>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</si>
  <si>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</si>
  <si>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</si>
  <si>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</si>
  <si>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</si>
  <si>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</si>
  <si>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</si>
  <si>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</si>
  <si>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</si>
  <si>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</si>
  <si>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</si>
  <si>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</si>
  <si>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</si>
  <si>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</si>
  <si>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</si>
  <si>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</si>
  <si>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</si>
  <si>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</si>
  <si>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</si>
  <si>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</si>
  <si>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</si>
  <si>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</si>
  <si>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</si>
  <si>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</si>
  <si>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</si>
  <si>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</si>
  <si>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</si>
  <si>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</si>
  <si>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</si>
  <si>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</si>
  <si>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</si>
  <si>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</si>
  <si>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</si>
  <si>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</si>
  <si>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</si>
  <si>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</si>
  <si>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</si>
  <si>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</si>
  <si>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</si>
  <si>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</si>
  <si>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</si>
  <si>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</si>
  <si>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</si>
  <si>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</si>
  <si>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</si>
  <si>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</si>
  <si>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</si>
  <si>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</si>
  <si>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</si>
  <si>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</si>
  <si>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</si>
  <si>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</si>
  <si>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</si>
  <si>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</si>
  <si>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</si>
  <si>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</si>
  <si>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</si>
  <si>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</si>
  <si>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</si>
  <si>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</si>
  <si>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</si>
  <si>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</si>
  <si>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</si>
  <si>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</si>
  <si>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</si>
  <si>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</si>
  <si>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</si>
  <si>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</si>
  <si>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</si>
  <si>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</si>
  <si>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</si>
  <si>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</si>
  <si>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</si>
  <si>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</si>
  <si>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</si>
  <si>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</si>
  <si>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</si>
  <si>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</si>
  <si>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</si>
  <si>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</si>
  <si>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</si>
  <si>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</si>
  <si>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</si>
  <si>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</si>
  <si>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</si>
  <si>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</si>
  <si>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</si>
  <si>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</si>
  <si>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</si>
  <si>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</si>
  <si>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</si>
  <si>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</si>
  <si>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</si>
  <si>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</si>
  <si>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</si>
  <si>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</si>
  <si>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</si>
  <si>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</si>
  <si>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</si>
  <si>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</si>
  <si>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</si>
  <si>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</si>
  <si>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</si>
  <si>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</si>
  <si>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</si>
  <si>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</si>
  <si>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</si>
  <si>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</si>
  <si>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</si>
  <si>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</si>
  <si>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</si>
  <si>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</si>
  <si>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</si>
  <si>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</si>
  <si>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</si>
  <si>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</si>
  <si>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</si>
  <si>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</si>
  <si>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</si>
  <si>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</si>
  <si>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</si>
  <si>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</si>
  <si>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</si>
  <si>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</si>
  <si>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</si>
  <si>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</si>
  <si>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</si>
  <si>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</si>
  <si>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</si>
  <si>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</si>
  <si>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</si>
  <si>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</si>
  <si>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</si>
  <si>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</si>
  <si>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</si>
  <si>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</si>
  <si>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</si>
  <si>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</si>
  <si>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</si>
  <si>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</si>
  <si>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</si>
  <si>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</si>
  <si>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</si>
  <si>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</si>
  <si>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</si>
  <si>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</si>
  <si>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</si>
  <si>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</si>
  <si>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</si>
  <si>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</si>
  <si>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</si>
  <si>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</si>
  <si>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</si>
  <si>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</si>
  <si>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</si>
  <si>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</si>
  <si>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</si>
  <si>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</si>
  <si>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</si>
  <si>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</si>
  <si>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</si>
  <si>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</si>
  <si>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</si>
  <si>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</si>
  <si>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</si>
  <si>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</si>
  <si>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</si>
  <si>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</si>
  <si>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</si>
  <si>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</si>
  <si>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</si>
  <si>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</si>
  <si>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</si>
  <si>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</si>
  <si>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</si>
  <si>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</si>
  <si>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</si>
  <si>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</si>
  <si>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</si>
  <si>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</si>
  <si>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</si>
  <si>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</si>
  <si>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</si>
  <si>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</si>
  <si>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</si>
  <si>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</si>
  <si>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</si>
  <si>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</si>
  <si>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</si>
  <si>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</si>
  <si>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</si>
  <si>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</si>
  <si>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</si>
  <si>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</si>
  <si>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</si>
  <si>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</si>
  <si>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</si>
  <si>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</si>
  <si>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</si>
  <si>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</si>
  <si>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</si>
  <si>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</si>
  <si>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</si>
  <si>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</si>
  <si>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</si>
  <si>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</si>
  <si>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</si>
  <si>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</si>
  <si>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</si>
  <si>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</si>
  <si>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</si>
  <si>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</si>
  <si>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</si>
  <si>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</si>
  <si>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</si>
  <si>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</si>
  <si>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</si>
  <si>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</si>
  <si>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</si>
  <si>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</si>
  <si>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</si>
  <si>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</si>
  <si>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</si>
  <si>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</si>
  <si>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</si>
  <si>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</si>
  <si>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</si>
  <si>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</si>
  <si>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</si>
  <si>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</si>
  <si>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</si>
  <si>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</si>
  <si>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</si>
  <si>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</si>
  <si>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</si>
  <si>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</si>
  <si>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</si>
  <si>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</si>
  <si>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</si>
  <si>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</si>
  <si>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</si>
  <si>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</si>
  <si>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</si>
  <si>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</si>
  <si>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</si>
  <si>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</si>
  <si>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</si>
  <si>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</si>
  <si>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</si>
  <si>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</si>
  <si>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</si>
  <si>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</si>
  <si>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</si>
  <si>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</si>
  <si>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</si>
  <si>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</si>
  <si>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</si>
  <si>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</si>
  <si>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</si>
  <si>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</si>
  <si>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</si>
  <si>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</si>
  <si>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</si>
  <si>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</si>
  <si>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</si>
  <si>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</si>
  <si>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</si>
  <si>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</si>
  <si>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</si>
  <si>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</si>
  <si>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</si>
  <si>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</si>
  <si>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</si>
  <si>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</si>
  <si>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</si>
  <si>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</si>
  <si>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</si>
  <si>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</si>
  <si>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</si>
  <si>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</si>
  <si>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</si>
  <si>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</si>
  <si>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</si>
  <si>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</si>
  <si>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</si>
  <si>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</si>
  <si>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</si>
  <si>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</si>
  <si>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</si>
  <si>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</si>
  <si>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</si>
  <si>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</si>
  <si>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</si>
  <si>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</si>
  <si>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</si>
  <si>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</si>
  <si>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</si>
  <si>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</si>
  <si>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</si>
  <si>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</si>
  <si>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</si>
  <si>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</si>
  <si>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</si>
  <si>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</si>
  <si>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</si>
  <si>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</si>
  <si>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</si>
  <si>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</si>
  <si>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</si>
  <si>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</si>
  <si>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</si>
  <si>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</si>
  <si>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</si>
  <si>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</si>
  <si>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</si>
  <si>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</si>
  <si>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</si>
  <si>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</si>
  <si>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</si>
  <si>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</si>
  <si>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</si>
  <si>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</si>
  <si>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</si>
  <si>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</si>
  <si>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</si>
  <si>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</si>
  <si>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</si>
  <si>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</si>
  <si>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</si>
  <si>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</si>
  <si>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</si>
  <si>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</si>
  <si>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</si>
  <si>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</si>
  <si>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</si>
  <si>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</si>
  <si>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</si>
  <si>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</si>
  <si>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</si>
  <si>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</si>
  <si>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</si>
  <si>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</si>
  <si>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</si>
  <si>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</si>
  <si>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</si>
  <si>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</si>
  <si>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</si>
  <si>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</si>
  <si>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</si>
  <si>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</si>
  <si>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</si>
  <si>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</si>
  <si>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</si>
  <si>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</si>
  <si>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</si>
  <si>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</si>
  <si>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</si>
  <si>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</si>
  <si>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</si>
  <si>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</si>
  <si>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</si>
  <si>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</si>
  <si>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</si>
  <si>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</si>
  <si>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</si>
  <si>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</si>
  <si>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</si>
  <si>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</si>
  <si>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</si>
  <si>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</si>
  <si>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</si>
  <si>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</si>
  <si>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</si>
  <si>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</si>
  <si>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</si>
  <si>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</si>
  <si>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</si>
  <si>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</si>
  <si>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</si>
  <si>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</si>
  <si>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</si>
  <si>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</si>
  <si>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</si>
  <si>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</si>
  <si>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</si>
  <si>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</si>
  <si>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</si>
  <si>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</si>
  <si>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</si>
  <si>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</si>
  <si>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</si>
  <si>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</si>
  <si>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</si>
  <si>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</si>
  <si>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</si>
  <si>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</si>
  <si>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</si>
  <si>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</si>
  <si>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</si>
  <si>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</si>
  <si>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</si>
  <si>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</si>
  <si>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</si>
  <si>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</si>
  <si>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</si>
  <si>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</si>
  <si>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</si>
  <si>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</si>
  <si>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</si>
  <si>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</si>
  <si>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</si>
  <si>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</si>
  <si>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</si>
  <si>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</si>
  <si>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</si>
  <si>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</si>
  <si>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</si>
  <si>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</si>
  <si>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</si>
  <si>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</si>
  <si>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</si>
  <si>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</si>
  <si>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</si>
  <si>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</si>
  <si>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</si>
  <si>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</si>
  <si>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</si>
  <si>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</si>
  <si>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</si>
  <si>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</si>
  <si>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</si>
  <si>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</si>
  <si>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</si>
  <si>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</si>
  <si>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</si>
  <si>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</si>
  <si>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</si>
  <si>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</si>
  <si>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</si>
  <si>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</si>
  <si>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</si>
  <si>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</si>
  <si>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</si>
  <si>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</si>
  <si>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</si>
  <si>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</si>
  <si>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</si>
  <si>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</si>
  <si>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</si>
  <si>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</si>
  <si>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</si>
  <si>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</si>
  <si>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</si>
  <si>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</si>
  <si>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</si>
  <si>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</si>
  <si>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</si>
  <si>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</si>
  <si>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</si>
  <si>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</si>
  <si>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</si>
  <si>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</si>
  <si>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</si>
  <si>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</si>
  <si>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</si>
  <si>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</si>
  <si>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</si>
  <si>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</si>
  <si>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</si>
  <si>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</si>
  <si>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</si>
  <si>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</si>
  <si>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</si>
  <si>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</si>
  <si>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</si>
  <si>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</si>
  <si>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</si>
  <si>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</si>
  <si>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</si>
  <si>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</si>
  <si>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</si>
  <si>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</si>
  <si>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</si>
  <si>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</si>
  <si>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</si>
  <si>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</si>
  <si>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</si>
  <si>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</si>
  <si>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</si>
  <si>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</si>
  <si>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</si>
  <si>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</si>
  <si>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</si>
  <si>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</si>
  <si>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</si>
  <si>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</si>
  <si>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</si>
  <si>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</si>
  <si>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</si>
  <si>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</si>
  <si>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</si>
  <si>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</si>
  <si>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</si>
  <si>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</si>
  <si>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</si>
  <si>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</si>
  <si>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</si>
  <si>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</si>
  <si>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</si>
  <si>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</si>
  <si>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</si>
  <si>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</si>
  <si>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</si>
  <si>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</si>
  <si>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</si>
  <si>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</si>
  <si>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</si>
  <si>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</si>
  <si>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</si>
  <si>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</si>
  <si>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</si>
  <si>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</si>
  <si>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</si>
  <si>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</si>
  <si>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</si>
  <si>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</si>
  <si>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</si>
  <si>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</si>
  <si>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</si>
  <si>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</si>
  <si>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</si>
  <si>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</si>
  <si>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</si>
  <si>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</si>
  <si>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</si>
  <si>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</si>
  <si>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</si>
  <si>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</si>
  <si>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</si>
  <si>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</si>
  <si>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</si>
  <si>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</si>
  <si>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</si>
  <si>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</si>
  <si>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</si>
  <si>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</si>
  <si>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</si>
  <si>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</si>
  <si>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</si>
  <si>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</si>
  <si>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</si>
  <si>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</si>
  <si>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</si>
  <si>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</si>
  <si>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</si>
  <si>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</si>
  <si>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</si>
  <si>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</si>
  <si>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</si>
  <si>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</si>
  <si>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</si>
  <si>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</si>
  <si>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</si>
  <si>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</si>
  <si>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</si>
  <si>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</si>
  <si>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</si>
  <si>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</si>
  <si>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</si>
  <si>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</si>
  <si>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</si>
  <si>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</si>
  <si>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</si>
  <si>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</si>
  <si>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</si>
  <si>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</si>
  <si>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</si>
  <si>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</si>
  <si>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</si>
  <si>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</si>
  <si>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</si>
  <si>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</si>
  <si>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</si>
  <si>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</si>
  <si>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</si>
  <si>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</si>
  <si>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</si>
  <si>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</si>
  <si>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</si>
  <si>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</si>
  <si>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</si>
  <si>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</si>
  <si>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</si>
  <si>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</si>
  <si>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</si>
  <si>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</si>
  <si>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</si>
  <si>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</si>
  <si>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</si>
  <si>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</si>
  <si>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</si>
  <si>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</si>
  <si>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</si>
  <si>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</si>
  <si>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</si>
  <si>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</si>
  <si>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</si>
  <si>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</si>
  <si>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</si>
  <si>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</si>
  <si>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</si>
  <si>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</si>
  <si>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</si>
  <si>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</si>
  <si>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</si>
  <si>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</si>
  <si>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</si>
  <si>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</si>
  <si>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</si>
  <si>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</si>
  <si>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</si>
  <si>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</si>
  <si>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</si>
  <si>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</si>
  <si>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</si>
  <si>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</si>
  <si>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</si>
  <si>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</si>
  <si>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</si>
  <si>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</si>
  <si>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</si>
  <si>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</si>
  <si>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</si>
  <si>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</si>
  <si>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</si>
  <si>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</si>
  <si>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</si>
  <si>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</si>
  <si>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</si>
  <si>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</si>
  <si>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</si>
  <si>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</si>
  <si>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</si>
  <si>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</si>
  <si>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</si>
  <si>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</si>
  <si>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</si>
  <si>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</si>
  <si>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</si>
  <si>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</si>
  <si>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</si>
  <si>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</si>
  <si>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</si>
  <si>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</si>
  <si>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</si>
  <si>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</si>
  <si>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</si>
  <si>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</si>
  <si>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</si>
  <si>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</si>
  <si>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</si>
  <si>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</si>
  <si>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</si>
  <si>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</si>
  <si>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</si>
  <si>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</si>
  <si>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</si>
  <si>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</si>
  <si>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</si>
  <si>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</si>
  <si>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</si>
  <si>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</si>
  <si>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</si>
  <si>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</si>
  <si>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</si>
  <si>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</si>
  <si>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</si>
  <si>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</si>
  <si>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</si>
  <si>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</si>
  <si>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</si>
  <si>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</si>
  <si>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</si>
  <si>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</si>
  <si>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</si>
  <si>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</si>
  <si>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</si>
  <si>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</si>
  <si>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</si>
  <si>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</si>
  <si>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</si>
  <si>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</si>
  <si>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</si>
  <si>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</si>
  <si>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</si>
  <si>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</si>
  <si>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</si>
  <si>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</si>
  <si>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</si>
  <si>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</si>
  <si>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</si>
  <si>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</si>
  <si>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</si>
  <si>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</si>
  <si>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</si>
  <si>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</si>
  <si>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</si>
  <si>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</si>
  <si>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</si>
  <si>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</si>
  <si>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</si>
  <si>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</si>
  <si>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</si>
  <si>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</si>
  <si>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</si>
  <si>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</si>
  <si>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</si>
  <si>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</si>
  <si>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</si>
  <si>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</si>
  <si>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</si>
  <si>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</si>
  <si>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</si>
  <si>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</si>
  <si>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</si>
  <si>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</si>
  <si>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</si>
  <si>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</si>
  <si>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</si>
  <si>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</si>
  <si>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</si>
  <si>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</si>
  <si>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</si>
  <si>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</si>
  <si>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</si>
  <si>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</si>
  <si>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</si>
  <si>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</si>
  <si>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</si>
  <si>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</si>
  <si>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</si>
  <si>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</si>
  <si>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</si>
  <si>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</si>
  <si>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</si>
  <si>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</si>
  <si>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</si>
  <si>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</si>
  <si>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</si>
  <si>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</si>
  <si>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</si>
  <si>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</si>
  <si>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</si>
  <si>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</si>
  <si>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</si>
  <si>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</si>
  <si>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</si>
  <si>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</si>
  <si>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</si>
  <si>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</si>
  <si>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</si>
  <si>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</si>
  <si>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</si>
  <si>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</si>
  <si>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</si>
  <si>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</si>
  <si>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</si>
  <si>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</si>
  <si>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</si>
  <si>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</si>
  <si>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</si>
  <si>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</si>
  <si>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</si>
  <si>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</si>
  <si>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</si>
  <si>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</si>
  <si>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</si>
  <si>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</si>
  <si>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</si>
  <si>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</si>
  <si>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</si>
  <si>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</si>
  <si>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</si>
  <si>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</si>
  <si>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</si>
  <si>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</si>
  <si>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</si>
  <si>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</si>
  <si>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</si>
  <si>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</si>
  <si>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</si>
  <si>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</si>
  <si>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</si>
  <si>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</si>
  <si>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</si>
  <si>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</si>
  <si>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</si>
  <si>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</si>
  <si>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</si>
  <si>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</si>
  <si>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</si>
  <si>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</si>
  <si>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</si>
  <si>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</si>
  <si>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</si>
  <si>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</si>
  <si>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</si>
  <si>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</si>
  <si>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</si>
  <si>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</si>
  <si>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</si>
  <si>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</si>
  <si>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</si>
  <si>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</si>
  <si>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</si>
  <si>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</si>
  <si>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</si>
  <si>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</si>
  <si>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</si>
  <si>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</si>
  <si>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</si>
  <si>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</si>
  <si>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</si>
  <si>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</si>
  <si>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</si>
  <si>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</si>
  <si>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</si>
  <si>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</si>
  <si>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</si>
  <si>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</si>
  <si>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</si>
  <si>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</si>
  <si>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</si>
  <si>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</si>
  <si>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</si>
  <si>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</si>
  <si>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</si>
  <si>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</si>
  <si>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</si>
  <si>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</si>
  <si>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</si>
  <si>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</si>
  <si>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</si>
  <si>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</si>
  <si>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</si>
  <si>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</si>
  <si>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</si>
  <si>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</si>
  <si>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</si>
  <si>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</si>
  <si>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</si>
  <si>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</si>
  <si>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</si>
  <si>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</si>
  <si>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</si>
  <si>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</si>
  <si>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</si>
  <si>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</si>
  <si>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</si>
  <si>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</si>
  <si>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</si>
  <si>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</si>
  <si>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</si>
  <si>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</si>
  <si>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</si>
  <si>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</si>
  <si>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</si>
  <si>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</si>
  <si>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</si>
  <si>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</si>
  <si>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</si>
  <si>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</si>
  <si>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</si>
  <si>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</si>
  <si>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</si>
  <si>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</si>
  <si>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</si>
  <si>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</si>
  <si>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</si>
  <si>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</si>
  <si>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</si>
  <si>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</si>
  <si>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</si>
  <si>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</si>
  <si>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</si>
  <si>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</si>
  <si>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</si>
  <si>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</si>
  <si>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</si>
  <si>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</si>
  <si>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</si>
  <si>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</si>
  <si>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</si>
  <si>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</si>
  <si>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</si>
  <si>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</si>
  <si>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</si>
  <si>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</si>
  <si>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</si>
  <si>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</si>
  <si>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</si>
  <si>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</si>
  <si>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</si>
  <si>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</si>
  <si>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</si>
  <si>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</si>
  <si>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</si>
  <si>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</si>
  <si>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</si>
  <si>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</si>
  <si>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</si>
  <si>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</si>
  <si>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</si>
  <si>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</si>
  <si>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</si>
  <si>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</si>
  <si>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</si>
  <si>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</si>
  <si>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</si>
  <si>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</si>
  <si>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</si>
  <si>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</si>
  <si>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</si>
  <si>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</si>
  <si>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</si>
  <si>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</si>
  <si>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</si>
  <si>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</si>
  <si>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</si>
  <si>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</si>
  <si>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</si>
  <si>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</si>
  <si>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</si>
  <si>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</si>
  <si>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</si>
  <si>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</si>
  <si>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</si>
  <si>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</si>
  <si>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</si>
  <si>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</si>
  <si>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</si>
  <si>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</si>
  <si>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</si>
  <si>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</si>
  <si>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</si>
  <si>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</si>
  <si>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</si>
  <si>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</si>
  <si>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</si>
  <si>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</si>
  <si>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</si>
  <si>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</si>
  <si>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</si>
  <si>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</si>
  <si>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</si>
  <si>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</si>
  <si>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</si>
  <si>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</si>
  <si>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</si>
  <si>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</si>
  <si>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</si>
  <si>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</si>
  <si>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</si>
  <si>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</si>
  <si>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</si>
  <si>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</si>
  <si>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</si>
  <si>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</si>
  <si>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</si>
  <si>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</si>
  <si>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</si>
  <si>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</si>
  <si>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</si>
  <si>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</si>
  <si>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</si>
  <si>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</si>
  <si>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</si>
  <si>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</si>
  <si>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</si>
  <si>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</si>
  <si>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</si>
  <si>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</si>
  <si>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</si>
  <si>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</si>
  <si>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</si>
  <si>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</si>
  <si>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</si>
  <si>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</si>
  <si>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</si>
  <si>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</si>
  <si>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</si>
  <si>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</si>
  <si>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</si>
  <si>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</si>
  <si>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</si>
  <si>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</si>
  <si>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</si>
  <si>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</si>
  <si>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</si>
  <si>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</si>
  <si>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</si>
  <si>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</si>
  <si>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</si>
  <si>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</si>
  <si>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</si>
  <si>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</si>
  <si>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</si>
  <si>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</si>
  <si>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</si>
  <si>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</si>
  <si>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</si>
  <si>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</si>
  <si>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</si>
  <si>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</si>
  <si>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</si>
  <si>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</si>
  <si>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</si>
  <si>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</si>
  <si>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</si>
  <si>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</si>
  <si>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</si>
  <si>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</si>
  <si>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</si>
  <si>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</si>
  <si>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</si>
  <si>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</si>
  <si>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</si>
  <si>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</si>
  <si>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</si>
  <si>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</si>
  <si>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</si>
  <si>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</si>
  <si>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</si>
  <si>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</si>
  <si>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</si>
  <si>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</si>
  <si>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</si>
  <si>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</si>
  <si>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</si>
  <si>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</si>
  <si>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</si>
  <si>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</si>
  <si>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</si>
  <si>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</si>
  <si>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</si>
  <si>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</si>
  <si>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</si>
  <si>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</si>
  <si>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</si>
  <si>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</si>
  <si>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</si>
  <si>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</si>
  <si>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</si>
  <si>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</si>
  <si>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</si>
  <si>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</si>
  <si>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</si>
  <si>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</si>
  <si>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</si>
  <si>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</si>
  <si>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</si>
  <si>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</si>
  <si>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</si>
  <si>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</si>
  <si>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</si>
  <si>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</si>
  <si>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</si>
  <si>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</si>
  <si>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</si>
  <si>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</si>
  <si>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</si>
  <si>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</si>
  <si>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</si>
  <si>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</si>
  <si>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</si>
  <si>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</si>
  <si>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</si>
  <si>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</si>
  <si>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</si>
  <si>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</si>
  <si>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</si>
  <si>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</si>
  <si>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</si>
  <si>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</si>
  <si>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</si>
  <si>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</si>
  <si>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</si>
  <si>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</si>
  <si>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</si>
  <si>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</si>
  <si>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</si>
  <si>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</si>
  <si>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</si>
  <si>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</si>
  <si>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</si>
  <si>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</si>
  <si>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</si>
  <si>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</si>
  <si>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</si>
  <si>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</si>
  <si>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</si>
  <si>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</si>
  <si>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</si>
  <si>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</si>
  <si>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</si>
  <si>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</si>
  <si>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</si>
  <si>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</si>
  <si>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</si>
  <si>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</si>
  <si>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</si>
  <si>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</si>
  <si>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</si>
  <si>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</si>
  <si>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</si>
  <si>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</si>
  <si>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</si>
  <si>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</si>
  <si>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</si>
  <si>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</si>
  <si>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</si>
  <si>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</si>
  <si>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</si>
  <si>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</si>
  <si>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</si>
  <si>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</si>
  <si>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</si>
  <si>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</si>
  <si>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</si>
  <si>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</si>
  <si>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</si>
  <si>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</si>
  <si>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</si>
  <si>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</si>
  <si>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</si>
  <si>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</si>
  <si>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</si>
  <si>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</si>
  <si>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</si>
  <si>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</si>
  <si>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</si>
  <si>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</si>
  <si>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</si>
  <si>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</si>
  <si>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</si>
  <si>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</si>
  <si>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</si>
  <si>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</si>
  <si>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</si>
  <si>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</si>
  <si>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</si>
  <si>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</si>
  <si>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</si>
  <si>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</si>
  <si>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</si>
  <si>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</si>
  <si>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</si>
  <si>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</si>
  <si>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</si>
  <si>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</si>
  <si>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</si>
  <si>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</si>
  <si>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</si>
  <si>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</si>
  <si>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</si>
  <si>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</si>
  <si>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</si>
  <si>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</si>
  <si>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</si>
  <si>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</si>
  <si>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</si>
  <si>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</si>
  <si>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</si>
  <si>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</si>
  <si>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</si>
  <si>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</si>
  <si>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</si>
  <si>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</si>
  <si>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</si>
  <si>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</si>
  <si>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</si>
  <si>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</si>
  <si>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</si>
  <si>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</si>
  <si>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</si>
  <si>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</si>
  <si>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</si>
  <si>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</si>
  <si>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</si>
  <si>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</si>
  <si>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</si>
  <si>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</si>
  <si>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</si>
  <si>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</si>
  <si>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</si>
  <si>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</si>
  <si>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</si>
  <si>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</si>
  <si>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</si>
  <si>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</si>
  <si>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</si>
  <si>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</si>
  <si>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</si>
  <si>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</si>
  <si>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</si>
  <si>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</si>
  <si>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</si>
  <si>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</si>
  <si>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</si>
  <si>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</si>
  <si>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</si>
  <si>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</si>
  <si>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</si>
  <si>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</si>
  <si>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</si>
  <si>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</si>
  <si>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</si>
  <si>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</si>
  <si>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</si>
  <si>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</si>
  <si>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</si>
  <si>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</si>
  <si>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</si>
  <si>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</si>
  <si>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</si>
  <si>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</si>
  <si>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</si>
  <si>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</si>
  <si>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</si>
  <si>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</si>
  <si>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</si>
  <si>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</si>
  <si>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</si>
  <si>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</si>
  <si>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</si>
  <si>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</si>
  <si>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</si>
  <si>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</si>
  <si>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</si>
  <si>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</si>
  <si>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</si>
  <si>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</si>
  <si>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</si>
  <si>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</si>
  <si>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</si>
  <si>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</si>
  <si>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</si>
  <si>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</si>
  <si>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</si>
  <si>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</si>
  <si>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</si>
  <si>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</si>
  <si>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</si>
  <si>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</si>
  <si>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</si>
  <si>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</si>
  <si>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</si>
  <si>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</si>
  <si>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</si>
  <si>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</si>
  <si>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</si>
  <si>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</si>
  <si>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</si>
  <si>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</si>
  <si>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</si>
  <si>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</si>
  <si>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</si>
  <si>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</si>
  <si>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</si>
  <si>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</si>
  <si>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</si>
  <si>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</si>
  <si>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</si>
  <si>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</si>
  <si>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</si>
  <si>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</si>
  <si>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</si>
  <si>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</si>
  <si>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</si>
  <si>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</si>
  <si>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</si>
  <si>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</si>
  <si>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</si>
  <si>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</si>
  <si>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</si>
  <si>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</si>
  <si>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</si>
  <si>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</si>
  <si>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</si>
  <si>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</si>
  <si>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</si>
  <si>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</si>
  <si>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</si>
  <si>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</si>
  <si>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</si>
  <si>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</si>
  <si>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</si>
  <si>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</si>
  <si>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</si>
  <si>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</si>
  <si>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</si>
  <si>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</si>
  <si>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</si>
  <si>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</si>
  <si>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</si>
  <si>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</si>
  <si>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</si>
  <si>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</si>
  <si>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</si>
  <si>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</si>
  <si>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</si>
  <si>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</si>
  <si>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</si>
  <si>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</si>
  <si>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</si>
  <si>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</si>
  <si>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</si>
  <si>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</si>
  <si>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</si>
  <si>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</si>
  <si>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</si>
  <si>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</si>
  <si>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</si>
  <si>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</si>
  <si>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</si>
  <si>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</si>
  <si>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</si>
  <si>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</si>
  <si>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</si>
  <si>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</si>
  <si>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</si>
  <si>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</si>
  <si>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</si>
  <si>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</si>
  <si>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</si>
  <si>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</si>
  <si>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</si>
  <si>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</si>
  <si>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</si>
  <si>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</si>
  <si>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</si>
  <si>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</si>
  <si>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</si>
  <si>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</si>
  <si>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</si>
  <si>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</si>
  <si>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</si>
  <si>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</si>
  <si>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</si>
  <si>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</si>
  <si>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</si>
  <si>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</si>
  <si>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</si>
  <si>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</si>
  <si>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</si>
  <si>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</si>
  <si>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</si>
  <si>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</si>
  <si>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</si>
  <si>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</si>
  <si>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</si>
  <si>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</si>
  <si>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</si>
  <si>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</si>
  <si>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</si>
  <si>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</si>
  <si>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</si>
  <si>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</si>
  <si>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</si>
  <si>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</si>
  <si>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</si>
  <si>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</si>
  <si>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</si>
  <si>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</si>
  <si>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</si>
  <si>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</si>
  <si>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</si>
  <si>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</si>
  <si>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</si>
  <si>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</si>
  <si>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</si>
  <si>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</si>
  <si>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</si>
  <si>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</si>
  <si>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</si>
  <si>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</si>
  <si>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</si>
  <si>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</si>
  <si>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</si>
  <si>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</si>
  <si>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</si>
  <si>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</si>
  <si>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</si>
  <si>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</si>
  <si>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</si>
  <si>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</si>
  <si>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</si>
  <si>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</si>
  <si>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</si>
  <si>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</si>
  <si>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</si>
  <si>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</si>
  <si>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</si>
  <si>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</si>
  <si>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</si>
  <si>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</si>
  <si>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</si>
  <si>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</si>
  <si>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</si>
  <si>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</si>
  <si>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</si>
  <si>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</si>
  <si>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</si>
  <si>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</si>
  <si>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</si>
  <si>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</si>
  <si>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</si>
  <si>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</si>
  <si>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</si>
  <si>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</si>
  <si>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</si>
  <si>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</si>
  <si>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</si>
  <si>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</si>
  <si>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</si>
  <si>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</si>
  <si>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</si>
  <si>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</si>
  <si>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</si>
  <si>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</si>
  <si>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</si>
  <si>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</si>
  <si>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</si>
  <si>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</si>
  <si>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</si>
  <si>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</si>
  <si>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</si>
  <si>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</si>
  <si>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</si>
  <si>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</si>
  <si>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</si>
  <si>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</si>
  <si>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</si>
  <si>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</si>
  <si>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</si>
  <si>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</si>
  <si>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</si>
  <si>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</si>
  <si>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</si>
  <si>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</si>
  <si>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</si>
  <si>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</si>
  <si>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</si>
  <si>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</si>
  <si>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</si>
  <si>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</si>
  <si>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</si>
  <si>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</si>
  <si>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</si>
  <si>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</si>
  <si>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</si>
  <si>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</si>
  <si>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</si>
  <si>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</si>
  <si>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</si>
  <si>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</si>
  <si>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</si>
  <si>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</si>
  <si>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</si>
  <si>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</si>
  <si>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</si>
  <si>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</si>
  <si>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</si>
  <si>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</si>
  <si>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</si>
  <si>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</si>
  <si>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</si>
  <si>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</si>
  <si>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</si>
  <si>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</si>
  <si>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</si>
  <si>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</si>
  <si>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</si>
  <si>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</si>
  <si>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</si>
  <si>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</si>
  <si>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</si>
  <si>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</si>
  <si>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</si>
  <si>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</si>
  <si>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</si>
  <si>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</si>
  <si>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</si>
  <si>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</si>
  <si>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</si>
  <si>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</si>
  <si>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</si>
  <si>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</si>
  <si>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</si>
  <si>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</si>
  <si>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</si>
  <si>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</si>
  <si>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</si>
  <si>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</si>
  <si>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</si>
  <si>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</si>
  <si>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</si>
  <si>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</si>
  <si>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</si>
  <si>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</si>
  <si>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</si>
  <si>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</si>
  <si>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</si>
  <si>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</si>
  <si>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</si>
  <si>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</si>
  <si>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</si>
  <si>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</si>
  <si>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</si>
  <si>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</si>
  <si>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</si>
  <si>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</si>
  <si>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</si>
  <si>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</si>
  <si>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</si>
  <si>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</si>
  <si>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</si>
  <si>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</si>
  <si>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</si>
  <si>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</si>
  <si>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</si>
  <si>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</si>
  <si>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</si>
  <si>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</si>
  <si>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</si>
  <si>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</si>
  <si>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</si>
  <si>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</si>
  <si>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</si>
  <si>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</si>
  <si>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</si>
  <si>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</si>
  <si>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</si>
  <si>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</si>
  <si>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</si>
  <si>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</si>
  <si>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</si>
  <si>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</si>
  <si>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</si>
  <si>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</si>
  <si>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</si>
  <si>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</si>
  <si>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</si>
  <si>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</si>
  <si>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</si>
  <si>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</si>
  <si>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</si>
  <si>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</si>
  <si>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</si>
  <si>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</si>
  <si>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</si>
  <si>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</si>
  <si>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</si>
  <si>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</si>
  <si>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</si>
  <si>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</si>
  <si>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</si>
  <si>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</si>
  <si>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</si>
  <si>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</si>
  <si>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</si>
  <si>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</si>
  <si>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</si>
  <si>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</si>
  <si>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</si>
  <si>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</si>
  <si>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</si>
  <si>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</si>
  <si>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</si>
  <si>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</si>
  <si>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</si>
  <si>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</si>
  <si>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</si>
  <si>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</si>
  <si>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</si>
  <si>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</si>
  <si>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</si>
  <si>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</si>
  <si>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</si>
  <si>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</si>
  <si>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</si>
  <si>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</si>
  <si>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</si>
  <si>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</si>
  <si>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</si>
  <si>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</si>
  <si>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</si>
  <si>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</si>
  <si>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</si>
  <si>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</si>
  <si>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</si>
  <si>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</si>
  <si>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</si>
  <si>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</si>
  <si>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</si>
  <si>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</si>
  <si>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</si>
  <si>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</si>
  <si>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</si>
  <si>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</si>
  <si>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</si>
  <si>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</si>
  <si>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</si>
  <si>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</si>
  <si>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</si>
  <si>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</si>
  <si>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</si>
  <si>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</si>
  <si>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</si>
  <si>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</si>
  <si>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</si>
  <si>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</si>
  <si>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</si>
  <si>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</si>
  <si>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</si>
  <si>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</si>
  <si>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</si>
  <si>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</si>
  <si>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</si>
  <si>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</si>
  <si>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</si>
  <si>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</si>
  <si>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</si>
  <si>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</si>
  <si>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</si>
  <si>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</si>
  <si>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</si>
  <si>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</si>
  <si>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</si>
  <si>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</si>
  <si>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</si>
  <si>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</si>
  <si>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</si>
  <si>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</si>
  <si>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</si>
  <si>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</si>
  <si>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</si>
  <si>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</si>
  <si>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</si>
  <si>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</si>
  <si>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</si>
  <si>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</si>
  <si>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</si>
  <si>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</si>
  <si>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</si>
  <si>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</si>
  <si>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</si>
  <si>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</si>
  <si>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</si>
  <si>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</si>
  <si>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</si>
  <si>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</si>
  <si>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</si>
  <si>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</si>
  <si>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</si>
  <si>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</si>
  <si>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</si>
  <si>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</si>
  <si>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</si>
  <si>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</si>
  <si>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</si>
  <si>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</si>
  <si>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</si>
  <si>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</si>
  <si>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</si>
  <si>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</si>
  <si>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</si>
  <si>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</si>
  <si>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</si>
  <si>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</si>
  <si>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</si>
  <si>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</si>
  <si>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</si>
  <si>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</si>
  <si>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</si>
  <si>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</si>
  <si>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</si>
  <si>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</si>
  <si>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</si>
  <si>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</si>
  <si>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</si>
  <si>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</si>
  <si>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</si>
  <si>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</si>
  <si>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</si>
  <si>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</si>
  <si>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</si>
  <si>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</si>
  <si>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</si>
  <si>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</si>
  <si>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</si>
  <si>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</si>
  <si>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</si>
  <si>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</si>
  <si>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</si>
  <si>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</si>
  <si>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</si>
  <si>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</si>
  <si>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</si>
  <si>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</si>
  <si>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</si>
  <si>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</si>
  <si>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</si>
  <si>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</si>
  <si>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</si>
  <si>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</si>
  <si>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</si>
  <si>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</si>
  <si>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</si>
  <si>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</si>
  <si>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</si>
  <si>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</si>
  <si>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</si>
  <si>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</si>
  <si>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</si>
  <si>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</si>
  <si>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</si>
  <si>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</si>
  <si>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</si>
  <si>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</si>
  <si>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</si>
  <si>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</si>
  <si>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</si>
  <si>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</si>
  <si>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</si>
  <si>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</si>
  <si>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</si>
  <si>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</si>
  <si>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</si>
  <si>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</si>
  <si>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</si>
  <si>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</si>
  <si>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</si>
  <si>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</si>
  <si>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</si>
  <si>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</si>
  <si>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</si>
  <si>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</si>
  <si>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</si>
  <si>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</si>
  <si>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</si>
  <si>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</si>
  <si>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</si>
  <si>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</si>
  <si>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</si>
  <si>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</si>
  <si>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</si>
  <si>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</si>
  <si>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</si>
  <si>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</si>
  <si>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</si>
  <si>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</si>
  <si>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</si>
  <si>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</si>
  <si>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</si>
  <si>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</si>
  <si>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</si>
  <si>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</si>
  <si>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</si>
  <si>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</si>
  <si>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</si>
  <si>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</si>
  <si>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</si>
  <si>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</si>
  <si>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</si>
  <si>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</si>
  <si>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</si>
  <si>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</si>
  <si>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</si>
  <si>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</si>
  <si>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</si>
  <si>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</si>
  <si>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</si>
  <si>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</si>
  <si>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</si>
  <si>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</si>
  <si>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</si>
  <si>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</si>
  <si>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</si>
  <si>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</si>
  <si>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</si>
  <si>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</si>
  <si>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</si>
  <si>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</si>
  <si>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</si>
  <si>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</si>
  <si>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</si>
  <si>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</si>
  <si>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</si>
  <si>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</si>
  <si>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</si>
  <si>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</si>
  <si>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</si>
  <si>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</si>
  <si>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</si>
  <si>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</si>
  <si>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</si>
  <si>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</si>
  <si>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</si>
  <si>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</si>
  <si>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</si>
  <si>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</si>
  <si>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</si>
  <si>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</si>
  <si>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</si>
  <si>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</si>
  <si>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</si>
  <si>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</si>
  <si>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</si>
  <si>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</si>
  <si>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</si>
  <si>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</si>
  <si>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</si>
  <si>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</si>
  <si>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</si>
  <si>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</si>
  <si>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</si>
  <si>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</si>
  <si>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</si>
  <si>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</si>
  <si>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</si>
  <si>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</si>
  <si>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</si>
  <si>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</si>
  <si>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</si>
  <si>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</si>
  <si>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</si>
  <si>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</si>
  <si>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</si>
  <si>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</si>
  <si>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</si>
  <si>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</si>
  <si>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</si>
  <si>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</si>
  <si>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</si>
  <si>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</si>
  <si>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</si>
  <si>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</si>
  <si>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</si>
  <si>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</si>
  <si>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</si>
  <si>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</si>
  <si>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</si>
  <si>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</si>
  <si>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</si>
  <si>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</si>
  <si>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</si>
  <si>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</si>
  <si>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</si>
  <si>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</si>
  <si>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</si>
  <si>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</si>
  <si>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</si>
  <si>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</si>
  <si>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</si>
  <si>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</si>
  <si>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</si>
  <si>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</si>
  <si>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</si>
  <si>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</si>
  <si>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</si>
  <si>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</si>
  <si>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</si>
  <si>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</si>
  <si>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</si>
  <si>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</si>
  <si>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</si>
  <si>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</si>
  <si>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</si>
  <si>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</si>
  <si>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</si>
  <si>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</si>
  <si>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</si>
  <si>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</si>
  <si>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</si>
  <si>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</si>
  <si>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</si>
  <si>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</si>
  <si>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</si>
  <si>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</si>
  <si>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</si>
  <si>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</si>
  <si>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</si>
  <si>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</si>
  <si>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</si>
  <si>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</si>
  <si>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</si>
  <si>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</si>
  <si>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</si>
  <si>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</si>
  <si>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</si>
  <si>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</si>
  <si>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</si>
  <si>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</si>
  <si>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</si>
  <si>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</si>
  <si>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</si>
  <si>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</si>
  <si>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</si>
  <si>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</si>
  <si>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</si>
  <si>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</si>
  <si>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</si>
  <si>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</si>
  <si>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</si>
  <si>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</si>
  <si>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</si>
  <si>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</si>
  <si>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</si>
  <si>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</si>
  <si>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</si>
  <si>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</si>
  <si>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</si>
  <si>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</si>
  <si>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</si>
  <si>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</si>
  <si>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</si>
  <si>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</si>
  <si>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</si>
  <si>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</si>
  <si>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</si>
  <si>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</si>
  <si>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</si>
  <si>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</si>
  <si>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</si>
  <si>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</si>
  <si>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</si>
  <si>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</si>
  <si>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</si>
  <si>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</si>
  <si>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</si>
  <si>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</si>
  <si>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</si>
  <si>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</si>
  <si>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</si>
  <si>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</si>
  <si>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</si>
  <si>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</si>
  <si>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</si>
  <si>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</si>
  <si>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</si>
  <si>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</si>
  <si>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</si>
  <si>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</si>
  <si>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</si>
  <si>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</si>
  <si>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</si>
  <si>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</si>
  <si>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</si>
  <si>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</si>
  <si>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</si>
  <si>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</si>
  <si>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</si>
  <si>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</si>
  <si>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</si>
  <si>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</si>
  <si>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</si>
  <si>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</si>
  <si>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</si>
  <si>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</si>
  <si>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</si>
  <si>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</si>
  <si>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</si>
  <si>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</si>
  <si>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</si>
  <si>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</si>
  <si>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</si>
  <si>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</si>
  <si>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</si>
  <si>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</si>
  <si>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</si>
  <si>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</si>
  <si>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</si>
  <si>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</si>
  <si>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</si>
  <si>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</si>
  <si>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</si>
  <si>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</si>
  <si>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</si>
  <si>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</si>
  <si>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</si>
  <si>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</si>
  <si>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</si>
  <si>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</si>
  <si>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</si>
  <si>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</si>
  <si>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</si>
  <si>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</si>
  <si>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</si>
  <si>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</si>
  <si>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</si>
  <si>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</si>
  <si>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</si>
  <si>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</si>
  <si>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</si>
  <si>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</si>
  <si>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</si>
  <si>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</si>
  <si>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</si>
  <si>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</si>
  <si>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</si>
  <si>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</si>
  <si>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</si>
  <si>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</si>
  <si>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</si>
  <si>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</si>
  <si>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</si>
  <si>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</si>
  <si>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</si>
  <si>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</si>
  <si>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</si>
  <si>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</si>
  <si>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</si>
  <si>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</si>
  <si>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</si>
  <si>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</si>
  <si>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</si>
  <si>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</si>
  <si>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</si>
  <si>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</si>
  <si>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</si>
  <si>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</si>
  <si>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</si>
  <si>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</si>
  <si>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</si>
  <si>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</si>
  <si>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</si>
  <si>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</si>
  <si>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</si>
  <si>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</si>
  <si>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</si>
  <si>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</si>
  <si>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</si>
  <si>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</si>
  <si>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</si>
  <si>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</si>
  <si>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</si>
  <si>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</si>
  <si>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</si>
  <si>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</si>
  <si>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</si>
  <si>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</si>
  <si>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</si>
  <si>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</si>
  <si>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</si>
  <si>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</si>
  <si>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</si>
  <si>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</si>
  <si>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</si>
  <si>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</si>
  <si>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</si>
  <si>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</si>
  <si>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</si>
  <si>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</si>
  <si>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</si>
  <si>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</si>
  <si>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</si>
  <si>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</si>
  <si>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</si>
  <si>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</si>
  <si>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</si>
  <si>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</si>
  <si>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</si>
  <si>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</si>
  <si>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</si>
  <si>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</si>
  <si>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</si>
  <si>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</si>
  <si>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</si>
  <si>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</si>
  <si>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</si>
  <si>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</si>
  <si>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</si>
  <si>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</si>
  <si>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</si>
  <si>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</si>
  <si>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</si>
  <si>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</si>
  <si>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</si>
  <si>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</si>
  <si>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</si>
  <si>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</si>
  <si>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</si>
  <si>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</si>
  <si>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</si>
  <si>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</si>
  <si>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</si>
  <si>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</si>
  <si>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</si>
  <si>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</si>
  <si>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</si>
  <si>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</si>
  <si>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</si>
  <si>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</si>
  <si>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</si>
  <si>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</si>
  <si>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</si>
  <si>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</si>
  <si>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</si>
  <si>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</si>
  <si>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</si>
  <si>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</si>
  <si>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</si>
  <si>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</si>
  <si>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</si>
  <si>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</si>
  <si>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</si>
  <si>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</si>
  <si>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</si>
  <si>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</si>
  <si>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</si>
  <si>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</si>
  <si>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</si>
  <si>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</si>
  <si>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</si>
  <si>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</si>
  <si>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</si>
  <si>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</si>
  <si>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</si>
  <si>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</si>
  <si>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</si>
  <si>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</si>
  <si>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</si>
  <si>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</si>
  <si>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</si>
  <si>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</si>
  <si>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</si>
  <si>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</si>
  <si>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</si>
  <si>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</si>
  <si>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</si>
  <si>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</si>
  <si>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</si>
  <si>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</si>
  <si>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</si>
  <si>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</si>
  <si>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</si>
  <si>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</si>
  <si>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</si>
  <si>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</si>
  <si>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</si>
  <si>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</si>
  <si>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</si>
  <si>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</si>
  <si>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</si>
  <si>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</si>
  <si>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</si>
  <si>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</si>
  <si>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</si>
  <si>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</si>
  <si>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</si>
  <si>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</si>
  <si>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</si>
  <si>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</si>
  <si>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</si>
  <si>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</si>
  <si>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</si>
  <si>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</si>
  <si>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</si>
  <si>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</si>
  <si>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</si>
  <si>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</si>
  <si>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</si>
  <si>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</si>
  <si>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</si>
  <si>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</si>
  <si>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</si>
  <si>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</si>
  <si>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</si>
  <si>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</si>
  <si>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</si>
  <si>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</si>
  <si>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</si>
  <si>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</si>
  <si>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</si>
  <si>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</si>
  <si>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</si>
  <si>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</si>
  <si>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</si>
  <si>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</si>
  <si>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</si>
  <si>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</si>
  <si>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</si>
  <si>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</si>
  <si>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</si>
  <si>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</si>
  <si>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</si>
  <si>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</si>
  <si>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</si>
  <si>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</si>
  <si>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</si>
  <si>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</si>
  <si>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</si>
  <si>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</si>
  <si>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</si>
  <si>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</si>
  <si>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</si>
  <si>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</si>
  <si>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</si>
  <si>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</si>
  <si>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</si>
  <si>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</si>
  <si>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</si>
  <si>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</si>
  <si>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</si>
  <si>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</si>
  <si>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</si>
  <si>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</si>
  <si>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</si>
  <si>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</si>
  <si>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</si>
  <si>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</si>
  <si>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</si>
  <si>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</si>
  <si>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</si>
  <si>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</si>
  <si>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</si>
  <si>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</si>
  <si>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</si>
  <si>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</si>
  <si>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</si>
  <si>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</si>
  <si>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</si>
  <si>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</si>
  <si>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</si>
  <si>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</si>
  <si>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</si>
  <si>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</si>
  <si>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</si>
  <si>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</si>
  <si>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</si>
  <si>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</si>
  <si>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</si>
  <si>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</si>
  <si>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</si>
  <si>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</si>
  <si>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</si>
  <si>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</si>
  <si>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</si>
  <si>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</si>
  <si>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</si>
  <si>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</si>
  <si>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</si>
  <si>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</si>
  <si>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</si>
  <si>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</si>
  <si>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</si>
  <si>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</si>
  <si>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</si>
  <si>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</si>
  <si>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</si>
  <si>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</si>
  <si>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</si>
  <si>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</si>
  <si>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</si>
  <si>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</si>
  <si>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</si>
  <si>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</si>
  <si>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</si>
  <si>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</si>
  <si>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</si>
  <si>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</si>
  <si>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</si>
  <si>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</si>
  <si>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</si>
  <si>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</si>
  <si>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</si>
  <si>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</si>
  <si>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</si>
  <si>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</si>
  <si>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</si>
  <si>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</si>
  <si>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</si>
  <si>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</si>
  <si>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</si>
  <si>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</si>
  <si>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</si>
  <si>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</si>
  <si>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</si>
  <si>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</si>
  <si>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</si>
  <si>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</si>
  <si>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</si>
  <si>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</si>
  <si>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</si>
  <si>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</si>
  <si>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</si>
  <si>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</si>
  <si>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</si>
  <si>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</si>
  <si>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</si>
  <si>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</si>
  <si>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</si>
  <si>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</si>
  <si>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</si>
  <si>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</si>
  <si>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</si>
  <si>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</si>
  <si>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</si>
  <si>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</si>
  <si>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</si>
  <si>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</si>
  <si>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</si>
  <si>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</si>
  <si>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</si>
  <si>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</si>
  <si>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</si>
  <si>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</si>
  <si>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</si>
  <si>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</si>
  <si>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</si>
  <si>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</si>
  <si>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</si>
  <si>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</si>
  <si>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</si>
  <si>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</si>
  <si>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</si>
  <si>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</si>
  <si>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</si>
  <si>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</si>
  <si>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</si>
  <si>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</si>
  <si>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</si>
  <si>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</si>
  <si>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</si>
  <si>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</si>
  <si>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</si>
  <si>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</si>
  <si>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</si>
  <si>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</si>
  <si>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</si>
  <si>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</si>
  <si>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</si>
  <si>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</si>
  <si>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</si>
  <si>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</si>
  <si>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</si>
  <si>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</si>
  <si>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</si>
  <si>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</si>
  <si>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</si>
  <si>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</si>
  <si>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</si>
  <si>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</si>
  <si>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</si>
  <si>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</si>
  <si>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</si>
  <si>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</si>
  <si>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</si>
  <si>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</si>
  <si>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</si>
  <si>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</si>
  <si>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</si>
  <si>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</si>
  <si>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</si>
  <si>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</si>
  <si>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</si>
  <si>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</si>
  <si>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</si>
  <si>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</si>
  <si>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</si>
  <si>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</si>
  <si>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</si>
  <si>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</si>
  <si>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</si>
  <si>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</si>
  <si>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</si>
  <si>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</si>
  <si>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</si>
  <si>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</si>
  <si>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</si>
  <si>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</si>
  <si>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</si>
  <si>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</si>
  <si>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</si>
  <si>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</si>
  <si>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</si>
  <si>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</si>
  <si>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</si>
  <si>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</si>
  <si>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</si>
  <si>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</si>
  <si>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</si>
  <si>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</si>
  <si>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</si>
  <si>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</si>
  <si>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</si>
  <si>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</si>
  <si>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</si>
  <si>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</si>
  <si>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</si>
  <si>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</si>
  <si>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</si>
  <si>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</si>
  <si>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</si>
  <si>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</si>
  <si>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</si>
  <si>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</si>
  <si>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</si>
  <si>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</si>
  <si>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</si>
  <si>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</si>
  <si>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</si>
  <si>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</si>
  <si>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</si>
  <si>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</si>
  <si>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</si>
  <si>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</si>
  <si>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</si>
  <si>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</si>
  <si>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</si>
  <si>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</si>
  <si>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</si>
  <si>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</si>
  <si>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</si>
  <si>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</si>
  <si>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</si>
  <si>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</si>
  <si>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</si>
  <si>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</si>
  <si>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</si>
  <si>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</si>
  <si>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</si>
  <si>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</si>
  <si>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</si>
  <si>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</si>
  <si>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</si>
  <si>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</si>
  <si>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</si>
  <si>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</si>
  <si>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</si>
  <si>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</si>
  <si>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</si>
  <si>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</si>
  <si>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</si>
  <si>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</si>
  <si>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</si>
  <si>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</si>
  <si>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</si>
  <si>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</si>
  <si>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</si>
  <si>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</si>
  <si>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</si>
  <si>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</si>
  <si>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</si>
  <si>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</si>
  <si>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</si>
  <si>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</si>
  <si>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</si>
  <si>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</si>
  <si>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</si>
  <si>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</si>
  <si>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</si>
  <si>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</si>
  <si>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</si>
  <si>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</si>
  <si>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</si>
  <si>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</si>
  <si>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</si>
  <si>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</si>
  <si>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</si>
  <si>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</si>
  <si>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</si>
  <si>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</si>
  <si>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</si>
  <si>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</si>
  <si>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</si>
  <si>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</si>
  <si>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</si>
  <si>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</si>
  <si>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</si>
  <si>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</si>
  <si>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</si>
  <si>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</si>
  <si>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</si>
  <si>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</si>
  <si>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</si>
  <si>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</si>
  <si>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</si>
  <si>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</si>
  <si>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</si>
  <si>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</si>
  <si>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</si>
  <si>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</si>
  <si>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</si>
  <si>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</si>
  <si>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</si>
  <si>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</si>
  <si>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</si>
  <si>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</si>
  <si>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</si>
  <si>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</si>
  <si>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</si>
  <si>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</si>
  <si>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</si>
  <si>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</si>
  <si>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</si>
  <si>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</si>
  <si>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</si>
  <si>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</si>
  <si>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</si>
  <si>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</si>
  <si>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</si>
  <si>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</si>
  <si>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</si>
  <si>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</si>
  <si>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</si>
  <si>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</si>
  <si>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</si>
  <si>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</si>
  <si>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</si>
  <si>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</si>
  <si>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</si>
  <si>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</si>
  <si>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</si>
  <si>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</si>
  <si>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</si>
  <si>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</si>
  <si>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</si>
  <si>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</si>
  <si>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</si>
  <si>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</si>
  <si>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</si>
  <si>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</si>
  <si>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</si>
  <si>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</si>
  <si>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</si>
  <si>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</si>
  <si>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</si>
  <si>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</si>
  <si>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</si>
  <si>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</si>
  <si>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</si>
  <si>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</si>
  <si>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</si>
  <si>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</si>
  <si>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</si>
  <si>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</si>
  <si>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</si>
  <si>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</si>
  <si>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</si>
  <si>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</si>
  <si>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</si>
  <si>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</si>
  <si>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</si>
  <si>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</si>
  <si>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</si>
  <si>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</si>
  <si>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</si>
  <si>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</si>
  <si>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</si>
  <si>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</si>
  <si>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</si>
  <si>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</si>
  <si>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</si>
  <si>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</si>
  <si>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</si>
  <si>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</si>
  <si>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</si>
  <si>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</si>
  <si>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</si>
  <si>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</si>
  <si>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</si>
  <si>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</si>
  <si>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</si>
  <si>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</si>
  <si>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</si>
  <si>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</si>
  <si>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</si>
  <si>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</si>
  <si>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</si>
  <si>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</si>
  <si>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</si>
  <si>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</si>
  <si>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</si>
  <si>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</si>
  <si>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</si>
  <si>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</si>
  <si>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</si>
  <si>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</si>
  <si>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</si>
  <si>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</si>
  <si>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</si>
  <si>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</si>
  <si>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</si>
  <si>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</si>
  <si>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</si>
  <si>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</si>
  <si>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</si>
  <si>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</si>
  <si>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</si>
  <si>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</si>
  <si>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</si>
  <si>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</si>
  <si>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</si>
  <si>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</si>
  <si>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</si>
  <si>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</si>
  <si>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</si>
  <si>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</si>
  <si>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</si>
  <si>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</si>
  <si>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</si>
  <si>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</si>
  <si>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</si>
  <si>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</si>
  <si>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</si>
  <si>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</si>
  <si>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</si>
  <si>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</si>
  <si>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</si>
  <si>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</si>
  <si>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</si>
  <si>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</si>
  <si>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</si>
  <si>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</si>
  <si>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</si>
  <si>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</si>
  <si>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</si>
  <si>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</si>
  <si>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</si>
  <si>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</si>
  <si>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</si>
  <si>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</si>
  <si>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</si>
  <si>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</si>
  <si>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</si>
  <si>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</si>
  <si>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</si>
  <si>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</si>
  <si>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</si>
  <si>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</si>
  <si>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</si>
  <si>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</si>
  <si>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</si>
  <si>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</si>
  <si>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</si>
  <si>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</si>
  <si>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</si>
  <si>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</si>
  <si>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</si>
  <si>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</si>
  <si>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</si>
  <si>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</si>
  <si>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</si>
  <si>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</si>
  <si>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</si>
  <si>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</si>
  <si>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</si>
  <si>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</si>
  <si>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</si>
  <si>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</si>
  <si>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</si>
  <si>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</si>
  <si>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</si>
  <si>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</si>
  <si>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</si>
  <si>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</si>
  <si>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</si>
  <si>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</si>
  <si>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</si>
  <si>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</si>
  <si>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</si>
  <si>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</si>
  <si>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</si>
  <si>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</si>
  <si>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</si>
  <si>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</si>
  <si>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</si>
  <si>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</si>
  <si>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</si>
  <si>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</si>
  <si>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</si>
  <si>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</si>
  <si>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</si>
  <si>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</si>
  <si>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</si>
  <si>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</si>
  <si>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</si>
  <si>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</si>
  <si>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</si>
  <si>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</si>
  <si>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</si>
  <si>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</si>
  <si>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</si>
  <si>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</si>
  <si>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</si>
  <si>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</si>
  <si>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</si>
  <si>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</si>
  <si>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</si>
  <si>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</si>
  <si>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</si>
  <si>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</si>
  <si>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</si>
  <si>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</si>
  <si>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</si>
  <si>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</si>
  <si>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</si>
  <si>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</si>
  <si>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</si>
  <si>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</si>
  <si>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</si>
  <si>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</si>
  <si>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</si>
  <si>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</si>
  <si>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</si>
  <si>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</si>
  <si>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</si>
  <si>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</si>
  <si>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</si>
  <si>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</si>
  <si>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</si>
  <si>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</si>
  <si>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</si>
  <si>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</si>
  <si>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</si>
  <si>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</si>
  <si>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</si>
  <si>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</si>
  <si>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</si>
  <si>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</si>
  <si>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</si>
  <si>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</si>
  <si>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</si>
  <si>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</si>
  <si>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</si>
  <si>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</si>
  <si>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</si>
  <si>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</si>
  <si>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</si>
  <si>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</si>
  <si>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</si>
  <si>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</si>
  <si>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</si>
  <si>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</si>
  <si>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</si>
  <si>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</si>
  <si>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</si>
  <si>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</si>
  <si>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</si>
  <si>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</si>
  <si>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</si>
  <si>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</si>
  <si>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</si>
  <si>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</si>
  <si>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</si>
  <si>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</si>
  <si>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</si>
  <si>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</si>
  <si>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</si>
  <si>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</si>
  <si>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</si>
  <si>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</si>
  <si>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</si>
  <si>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</si>
  <si>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</si>
  <si>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</si>
  <si>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</si>
  <si>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</si>
  <si>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</si>
  <si>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</si>
  <si>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</si>
  <si>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</si>
  <si>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</si>
  <si>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</si>
  <si>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</si>
  <si>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</si>
  <si>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</si>
  <si>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</si>
  <si>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</si>
  <si>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</si>
  <si>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</si>
  <si>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</si>
  <si>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</si>
  <si>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</si>
  <si>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</si>
  <si>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</si>
  <si>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</si>
  <si>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</si>
  <si>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</si>
  <si>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</si>
  <si>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</si>
  <si>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</si>
  <si>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</si>
  <si>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</si>
  <si>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</si>
  <si>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</si>
  <si>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</si>
  <si>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</si>
  <si>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</si>
  <si>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</si>
  <si>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</si>
  <si>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</si>
  <si>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</si>
  <si>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</si>
  <si>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</si>
  <si>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</si>
  <si>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</si>
  <si>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</si>
  <si>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</si>
  <si>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</si>
  <si>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</si>
  <si>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</si>
  <si>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</si>
  <si>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</si>
  <si>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</si>
  <si>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</si>
  <si>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</si>
  <si>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</si>
  <si>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</si>
  <si>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</si>
  <si>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</si>
  <si>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</si>
  <si>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</si>
  <si>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</si>
  <si>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</si>
  <si>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</si>
  <si>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</si>
  <si>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</si>
  <si>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</si>
  <si>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</si>
  <si>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</si>
  <si>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</si>
  <si>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</si>
  <si>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</si>
  <si>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</si>
  <si>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</si>
  <si>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</si>
  <si>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</si>
  <si>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</si>
  <si>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</si>
  <si>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</si>
  <si>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</si>
  <si>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</si>
  <si>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</si>
  <si>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</si>
  <si>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</si>
  <si>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</si>
  <si>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</si>
  <si>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</si>
  <si>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</si>
  <si>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</si>
  <si>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</si>
  <si>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</si>
  <si>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</si>
  <si>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</si>
  <si>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</si>
  <si>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</si>
  <si>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</si>
  <si>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</si>
  <si>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</si>
  <si>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</si>
  <si>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</si>
  <si>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</si>
  <si>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</si>
  <si>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</si>
  <si>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</si>
  <si>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</si>
  <si>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</si>
  <si>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</si>
  <si>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</si>
  <si>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</si>
  <si>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</si>
  <si>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</si>
  <si>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</si>
  <si>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</si>
  <si>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</si>
  <si>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</si>
  <si>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</si>
  <si>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</si>
  <si>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</si>
  <si>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</si>
  <si>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</si>
  <si>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</si>
  <si>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</si>
  <si>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</si>
  <si>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</si>
  <si>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</si>
  <si>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</si>
  <si>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</si>
  <si>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</si>
  <si>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</si>
  <si>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</si>
  <si>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</si>
  <si>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</si>
  <si>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</si>
  <si>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</si>
  <si>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</si>
  <si>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</si>
  <si>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</si>
  <si>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</si>
  <si>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</si>
  <si>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</si>
  <si>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</si>
  <si>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</si>
  <si>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</si>
  <si>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</si>
  <si>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</si>
  <si>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</si>
  <si>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</si>
  <si>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</si>
  <si>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</si>
  <si>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</si>
  <si>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</si>
  <si>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</si>
  <si>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</si>
  <si>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</si>
  <si>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</si>
  <si>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</si>
  <si>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</si>
  <si>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</si>
  <si>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</si>
  <si>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</si>
  <si>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</si>
  <si>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</si>
  <si>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</si>
  <si>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</si>
  <si>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</si>
  <si>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</si>
  <si>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</si>
  <si>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</si>
  <si>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</si>
  <si>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</si>
  <si>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</si>
  <si>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</si>
  <si>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</si>
  <si>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</si>
  <si>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</si>
  <si>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</si>
  <si>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</si>
  <si>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</si>
  <si>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</si>
  <si>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</si>
  <si>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</si>
  <si>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</si>
  <si>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</si>
  <si>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</si>
  <si>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</si>
  <si>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</si>
  <si>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</si>
  <si>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</si>
  <si>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</si>
  <si>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</si>
  <si>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</si>
  <si>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</si>
  <si>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</si>
  <si>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</si>
  <si>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</si>
  <si>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</si>
  <si>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</si>
  <si>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</si>
  <si>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</si>
  <si>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</si>
  <si>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</si>
  <si>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</si>
  <si>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</si>
  <si>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</si>
  <si>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</si>
  <si>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</si>
  <si>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</si>
  <si>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</si>
  <si>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</si>
  <si>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</si>
  <si>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</si>
  <si>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</si>
  <si>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</si>
  <si>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</si>
  <si>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</si>
  <si>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</si>
  <si>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</si>
  <si>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</si>
  <si>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</si>
  <si>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</si>
  <si>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</si>
  <si>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</si>
  <si>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</si>
  <si>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</si>
  <si>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</si>
  <si>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</si>
  <si>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</si>
  <si>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</si>
  <si>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</si>
  <si>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</si>
  <si>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</si>
  <si>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</si>
  <si>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</si>
  <si>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</si>
  <si>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</si>
  <si>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</si>
  <si>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</si>
  <si>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</si>
  <si>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</si>
  <si>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</si>
  <si>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</si>
  <si>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</si>
  <si>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</si>
  <si>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</si>
  <si>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</si>
  <si>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</si>
  <si>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</si>
  <si>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</si>
  <si>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</si>
  <si>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</si>
  <si>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</si>
  <si>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</si>
  <si>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</si>
  <si>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</si>
  <si>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</si>
  <si>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</si>
  <si>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</si>
  <si>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</si>
  <si>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</si>
  <si>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</si>
  <si>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</si>
  <si>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</si>
  <si>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</si>
  <si>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</si>
  <si>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</si>
  <si>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</si>
  <si>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</si>
  <si>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</si>
  <si>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</si>
  <si>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</si>
  <si>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</si>
  <si>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</si>
  <si>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</si>
  <si>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</si>
  <si>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</si>
  <si>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</si>
  <si>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</si>
  <si>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</si>
  <si>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</si>
  <si>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</si>
  <si>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</si>
  <si>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</si>
  <si>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</si>
  <si>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</si>
  <si>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</si>
  <si>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</si>
  <si>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</si>
  <si>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</si>
  <si>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</si>
  <si>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</si>
  <si>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</si>
  <si>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</si>
  <si>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</si>
  <si>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</si>
  <si>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</si>
  <si>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</si>
  <si>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</si>
  <si>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</si>
  <si>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</si>
  <si>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</si>
  <si>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</si>
  <si>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</si>
  <si>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</si>
  <si>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</si>
  <si>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</si>
  <si>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</si>
  <si>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</si>
  <si>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</si>
  <si>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</si>
  <si>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</si>
  <si>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</si>
  <si>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</si>
  <si>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</si>
  <si>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</si>
  <si>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</si>
  <si>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</si>
  <si>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</si>
  <si>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</si>
  <si>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</si>
  <si>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</si>
  <si>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</si>
  <si>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</si>
  <si>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</si>
  <si>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</si>
  <si>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</si>
  <si>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</si>
  <si>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</si>
  <si>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</si>
  <si>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</si>
  <si>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</si>
  <si>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</si>
  <si>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</si>
  <si>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</si>
  <si>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</si>
  <si>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</si>
  <si>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</si>
  <si>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</si>
  <si>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</si>
  <si>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</si>
  <si>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</si>
  <si>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</si>
  <si>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</si>
  <si>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</si>
  <si>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</si>
  <si>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</si>
  <si>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</si>
  <si>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</si>
  <si>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</si>
  <si>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</si>
  <si>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</si>
  <si>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</si>
  <si>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</si>
  <si>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</si>
  <si>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</si>
  <si>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</si>
  <si>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</si>
  <si>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</si>
  <si>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</si>
  <si>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</si>
  <si>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</si>
  <si>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</si>
  <si>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</si>
  <si>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</si>
  <si>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</si>
  <si>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</si>
  <si>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</si>
  <si>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</si>
  <si>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</si>
  <si>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</si>
  <si>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</si>
  <si>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</si>
  <si>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</si>
  <si>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</si>
  <si>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</si>
  <si>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</si>
  <si>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</si>
  <si>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</si>
  <si>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</si>
  <si>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</si>
  <si>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</si>
  <si>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</si>
  <si>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</si>
  <si>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</si>
  <si>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</si>
  <si>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</si>
  <si>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</si>
  <si>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</si>
  <si>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</si>
  <si>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</si>
  <si>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</si>
  <si>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</si>
  <si>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</si>
  <si>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</si>
  <si>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</si>
  <si>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</si>
  <si>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</si>
  <si>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</si>
  <si>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</si>
  <si>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</si>
  <si>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</si>
  <si>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</si>
  <si>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</si>
  <si>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</si>
  <si>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</si>
  <si>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</si>
  <si>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</si>
  <si>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</si>
  <si>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</si>
  <si>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</si>
  <si>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</si>
  <si>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</si>
  <si>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</si>
  <si>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</si>
  <si>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</si>
  <si>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</si>
  <si>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</si>
  <si>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</si>
  <si>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</si>
  <si>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</si>
  <si>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</si>
  <si>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</si>
  <si>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</si>
  <si>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</si>
  <si>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</si>
  <si>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</si>
  <si>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</si>
  <si>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</si>
  <si>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</si>
  <si>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</si>
  <si>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</si>
  <si>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</si>
  <si>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</si>
  <si>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</si>
  <si>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</si>
  <si>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</si>
  <si>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</si>
  <si>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</si>
  <si>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</si>
  <si>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</si>
  <si>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</si>
  <si>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</si>
  <si>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</si>
  <si>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</si>
  <si>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</si>
  <si>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</si>
  <si>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</si>
  <si>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</si>
  <si>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</si>
  <si>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</si>
  <si>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</si>
  <si>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</si>
  <si>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</si>
  <si>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</si>
  <si>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</si>
  <si>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</si>
  <si>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</si>
  <si>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</si>
  <si>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</si>
  <si>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</si>
  <si>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</si>
  <si>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</si>
  <si>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</si>
  <si>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</si>
  <si>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</si>
  <si>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</si>
  <si>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</si>
  <si>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</si>
  <si>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</si>
  <si>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</si>
  <si>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</si>
  <si>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</si>
  <si>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</si>
  <si>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</si>
  <si>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</si>
  <si>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</si>
  <si>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</si>
  <si>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</si>
  <si>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</si>
  <si>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</si>
  <si>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</si>
  <si>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</si>
  <si>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</si>
  <si>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</si>
  <si>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</si>
  <si>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</si>
  <si>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</si>
  <si>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</si>
  <si>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</si>
  <si>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</si>
  <si>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</si>
  <si>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</si>
  <si>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</si>
  <si>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</si>
  <si>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</si>
  <si>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</si>
  <si>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</si>
  <si>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</si>
  <si>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</si>
  <si>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</si>
  <si>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</si>
  <si>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</si>
  <si>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</si>
  <si>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</si>
  <si>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</si>
  <si>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</si>
  <si>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</si>
  <si>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</si>
  <si>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</si>
  <si>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</si>
  <si>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</si>
  <si>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</si>
  <si>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</si>
  <si>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</si>
  <si>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</si>
  <si>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</si>
  <si>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</si>
  <si>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</si>
  <si>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</si>
  <si>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</si>
  <si>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</si>
  <si>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</si>
  <si>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</si>
  <si>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</si>
  <si>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</si>
  <si>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</si>
  <si>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</si>
  <si>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</si>
  <si>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</si>
  <si>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</si>
  <si>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</si>
  <si>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</si>
  <si>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</si>
  <si>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</si>
  <si>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</si>
  <si>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</si>
  <si>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</si>
  <si>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</si>
  <si>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</si>
  <si>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</si>
  <si>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</si>
  <si>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</si>
  <si>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</si>
  <si>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</si>
  <si>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</si>
  <si>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</si>
  <si>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</si>
  <si>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</si>
  <si>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</si>
  <si>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</si>
  <si>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</si>
  <si>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</si>
  <si>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</si>
  <si>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</si>
  <si>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</si>
  <si>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</si>
  <si>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</si>
  <si>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</si>
  <si>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</si>
  <si>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</si>
  <si>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</si>
  <si>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</si>
  <si>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</si>
  <si>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</si>
  <si>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</si>
  <si>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</si>
  <si>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</si>
  <si>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</si>
  <si>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</si>
  <si>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</si>
  <si>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</si>
  <si>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</si>
  <si>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</si>
  <si>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</si>
  <si>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</si>
  <si>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</si>
  <si>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</si>
  <si>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</si>
  <si>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</si>
  <si>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</si>
  <si>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</si>
  <si>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</si>
  <si>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</si>
  <si>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</si>
  <si>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</si>
  <si>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</si>
  <si>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</si>
  <si>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</si>
  <si>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</si>
  <si>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</si>
  <si>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</si>
  <si>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</si>
  <si>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</si>
  <si>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</si>
  <si>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</si>
  <si>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</si>
  <si>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</si>
  <si>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</si>
  <si>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</si>
  <si>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</si>
  <si>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</si>
  <si>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</si>
  <si>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</si>
  <si>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</si>
  <si>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</si>
  <si>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</si>
  <si>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</si>
  <si>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</si>
  <si>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</si>
  <si>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</si>
  <si>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</si>
  <si>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</si>
  <si>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</si>
  <si>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</si>
  <si>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</si>
  <si>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</si>
  <si>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</si>
  <si>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</si>
  <si>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</si>
  <si>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</si>
  <si>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</si>
  <si>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</si>
  <si>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</si>
  <si>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</si>
  <si>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</si>
  <si>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</si>
  <si>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</si>
  <si>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</si>
  <si>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</si>
  <si>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</si>
  <si>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</si>
  <si>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</si>
  <si>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</si>
  <si>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</si>
  <si>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</si>
  <si>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</si>
  <si>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</si>
  <si>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</si>
  <si>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</si>
  <si>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</si>
  <si>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</si>
  <si>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</si>
  <si>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</si>
  <si>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</si>
  <si>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</si>
  <si>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</si>
  <si>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</si>
  <si>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</si>
  <si>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</si>
  <si>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</si>
  <si>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</si>
  <si>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</si>
  <si>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</si>
  <si>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</si>
  <si>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</si>
  <si>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</si>
  <si>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</si>
  <si>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</si>
  <si>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</si>
  <si>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</si>
  <si>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</si>
  <si>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</si>
  <si>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</si>
  <si>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</si>
  <si>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</si>
  <si>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</si>
  <si>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</si>
  <si>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</si>
  <si>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</si>
  <si>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</si>
  <si>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</si>
  <si>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</si>
  <si>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</si>
  <si>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</si>
  <si>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</si>
  <si>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</si>
  <si>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</si>
  <si>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</si>
  <si>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</si>
  <si>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</si>
  <si>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</si>
  <si>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</si>
  <si>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</si>
  <si>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</si>
  <si>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</si>
  <si>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</si>
  <si>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</si>
  <si>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</si>
  <si>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</si>
  <si>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</si>
  <si>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</si>
  <si>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</si>
  <si>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</si>
  <si>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</si>
  <si>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</si>
  <si>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</si>
  <si>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</si>
  <si>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</si>
  <si>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</si>
  <si>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</si>
  <si>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</si>
  <si>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</si>
  <si>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</si>
  <si>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</si>
  <si>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</si>
  <si>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</si>
  <si>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</si>
  <si>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</si>
  <si>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</si>
  <si>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</si>
  <si>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</si>
  <si>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</si>
  <si>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</si>
  <si>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</si>
  <si>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</si>
  <si>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</si>
  <si>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</si>
  <si>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</si>
  <si>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</si>
  <si>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</si>
  <si>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</si>
  <si>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</si>
  <si>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</si>
  <si>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</si>
  <si>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</si>
  <si>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</si>
  <si>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</si>
  <si>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</si>
  <si>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</si>
  <si>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</si>
  <si>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</si>
  <si>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</si>
  <si>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</si>
  <si>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</si>
  <si>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</si>
  <si>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</si>
  <si>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</si>
  <si>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</si>
  <si>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</si>
  <si>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</si>
  <si>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</si>
  <si>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</si>
  <si>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</si>
  <si>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</si>
  <si>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</si>
  <si>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</si>
  <si>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</si>
  <si>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</si>
  <si>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</si>
  <si>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</si>
  <si>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</si>
  <si>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</si>
  <si>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</si>
  <si>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</si>
  <si>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</si>
  <si>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</si>
  <si>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</si>
  <si>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</si>
  <si>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</si>
  <si>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</si>
  <si>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</si>
  <si>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</si>
  <si>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</si>
  <si>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</si>
  <si>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</si>
  <si>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</si>
  <si>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</si>
  <si>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</si>
  <si>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</si>
  <si>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</si>
  <si>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</si>
  <si>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</si>
  <si>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</si>
  <si>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</si>
  <si>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</si>
  <si>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</si>
  <si>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</si>
  <si>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</si>
  <si>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</si>
  <si>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</si>
  <si>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</si>
  <si>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</si>
  <si>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</si>
  <si>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</si>
  <si>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</si>
  <si>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</si>
  <si>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</si>
  <si>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</si>
  <si>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</si>
  <si>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</si>
  <si>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</si>
  <si>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</si>
  <si>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</si>
  <si>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</si>
  <si>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</si>
  <si>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</si>
  <si>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</si>
  <si>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</si>
  <si>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</si>
  <si>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</si>
  <si>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</si>
  <si>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</si>
  <si>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</si>
  <si>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</si>
  <si>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</si>
  <si>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</si>
  <si>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</si>
  <si>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</si>
  <si>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</si>
  <si>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</si>
  <si>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</si>
  <si>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</si>
  <si>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</si>
  <si>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</si>
  <si>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</si>
  <si>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</si>
  <si>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</si>
  <si>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</si>
  <si>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</si>
  <si>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</si>
  <si>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</si>
  <si>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</si>
  <si>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</si>
  <si>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</si>
  <si>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</si>
  <si>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</si>
  <si>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</si>
  <si>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</si>
  <si>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</si>
  <si>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</si>
  <si>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</si>
  <si>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</si>
  <si>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</si>
  <si>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</si>
  <si>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</si>
  <si>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</si>
  <si>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</si>
  <si>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</si>
  <si>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</si>
  <si>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</si>
  <si>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</si>
  <si>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</si>
  <si>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</si>
  <si>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</si>
  <si>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</si>
  <si>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</si>
  <si>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</si>
  <si>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</si>
  <si>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</si>
  <si>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</si>
  <si>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</si>
  <si>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</si>
  <si>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</si>
  <si>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</si>
  <si>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</si>
  <si>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</si>
  <si>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</si>
  <si>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</si>
  <si>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</si>
  <si>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</si>
  <si>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</si>
  <si>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</si>
  <si>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</si>
  <si>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</si>
  <si>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</si>
  <si>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</si>
  <si>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</si>
  <si>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</si>
  <si>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</si>
  <si>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</si>
  <si>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</si>
  <si>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</si>
  <si>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</si>
  <si>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</si>
  <si>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</si>
  <si>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</si>
  <si>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</si>
  <si>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</si>
  <si>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</si>
  <si>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</si>
  <si>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</si>
  <si>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</si>
  <si>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</si>
  <si>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</si>
  <si>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</si>
  <si>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</si>
  <si>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</si>
  <si>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</si>
  <si>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</si>
  <si>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</si>
  <si>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</si>
  <si>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</si>
  <si>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</si>
  <si>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</si>
  <si>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</si>
  <si>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</si>
  <si>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</si>
  <si>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</si>
  <si>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</si>
  <si>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</si>
  <si>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</si>
  <si>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</si>
  <si>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</si>
  <si>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</si>
  <si>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</si>
  <si>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</si>
  <si>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</si>
  <si>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</si>
  <si>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</si>
  <si>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</si>
  <si>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</si>
  <si>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</si>
  <si>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</si>
  <si>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</si>
  <si>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</si>
  <si>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</si>
  <si>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</si>
  <si>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</si>
  <si>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</si>
  <si>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</si>
  <si>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</si>
  <si>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</si>
  <si>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</si>
  <si>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</si>
  <si>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</si>
  <si>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</si>
  <si>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</si>
  <si>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</si>
  <si>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</si>
  <si>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</si>
  <si>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</si>
  <si>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</si>
  <si>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</si>
  <si>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</si>
  <si>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</si>
  <si>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</si>
  <si>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</si>
  <si>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</si>
  <si>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</si>
  <si>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</si>
  <si>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</si>
  <si>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</si>
  <si>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</si>
  <si>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</si>
  <si>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</si>
  <si>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</si>
  <si>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</si>
  <si>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</si>
  <si>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</si>
  <si>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</si>
  <si>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</si>
  <si>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</si>
  <si>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</si>
  <si>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</si>
  <si>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</si>
  <si>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</si>
  <si>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</si>
  <si>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</si>
  <si>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</si>
  <si>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</si>
  <si>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</si>
  <si>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</si>
  <si>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</si>
  <si>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</si>
  <si>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</si>
  <si>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</si>
  <si>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</si>
  <si>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</si>
  <si>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</si>
  <si>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</si>
  <si>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</si>
  <si>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</si>
  <si>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</si>
  <si>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</si>
  <si>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</si>
  <si>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</si>
  <si>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</si>
  <si>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</si>
  <si>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</si>
  <si>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</si>
  <si>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</si>
  <si>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</si>
  <si>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</si>
  <si>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</si>
  <si>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</si>
  <si>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</si>
  <si>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</si>
  <si>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</si>
  <si>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</si>
  <si>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</si>
  <si>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</si>
  <si>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</si>
  <si>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</si>
  <si>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</si>
  <si>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</si>
  <si>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</si>
  <si>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</si>
  <si>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</si>
  <si>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</si>
  <si>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</si>
  <si>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</si>
  <si>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</si>
  <si>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</si>
  <si>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</si>
  <si>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</si>
  <si>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</si>
  <si>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</si>
  <si>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</si>
  <si>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</si>
  <si>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</si>
  <si>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</si>
  <si>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</si>
  <si>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</si>
  <si>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</si>
  <si>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</si>
  <si>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</si>
  <si>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</si>
  <si>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</si>
  <si>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</si>
  <si>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</si>
  <si>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</si>
  <si>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</si>
  <si>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</si>
  <si>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</si>
  <si>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</si>
  <si>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</si>
  <si>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</si>
  <si>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</si>
  <si>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</si>
  <si>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</si>
  <si>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</si>
  <si>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</si>
  <si>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</si>
  <si>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</si>
  <si>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</si>
  <si>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</si>
  <si>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</si>
  <si>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</si>
  <si>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</si>
  <si>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</si>
  <si>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</si>
  <si>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</si>
  <si>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</si>
  <si>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</si>
  <si>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</si>
  <si>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</si>
  <si>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</si>
  <si>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</si>
  <si>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</si>
  <si>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</si>
  <si>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</si>
  <si>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</si>
  <si>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</si>
  <si>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</si>
  <si>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</si>
  <si>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</si>
  <si>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</si>
  <si>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</si>
  <si>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</si>
  <si>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</si>
  <si>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</si>
  <si>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</si>
  <si>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</si>
  <si>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</si>
  <si>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</si>
  <si>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</si>
  <si>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</si>
  <si>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</si>
  <si>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</si>
  <si>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</si>
  <si>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</si>
  <si>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</si>
  <si>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</si>
  <si>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</si>
  <si>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</si>
  <si>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</si>
  <si>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</si>
  <si>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</si>
  <si>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</si>
  <si>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</si>
  <si>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</si>
  <si>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</si>
  <si>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</si>
  <si>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</si>
  <si>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</si>
  <si>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</si>
  <si>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</si>
  <si>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</si>
  <si>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</si>
  <si>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</si>
  <si>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</si>
  <si>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</si>
  <si>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</si>
  <si>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</si>
  <si>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</si>
  <si>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</si>
  <si>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</si>
  <si>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</si>
  <si>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</si>
  <si>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</si>
  <si>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</si>
  <si>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</si>
  <si>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</si>
  <si>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</si>
  <si>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</si>
  <si>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</si>
  <si>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</si>
  <si>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</si>
  <si>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</si>
  <si>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</si>
  <si>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</si>
  <si>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</si>
  <si>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</si>
  <si>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</si>
  <si>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</si>
  <si>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</si>
  <si>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</si>
  <si>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</si>
  <si>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</si>
  <si>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</si>
  <si>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</si>
  <si>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</si>
  <si>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</si>
  <si>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</si>
  <si>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</si>
  <si>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</si>
  <si>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</si>
  <si>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</si>
  <si>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</si>
  <si>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</si>
  <si>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</si>
  <si>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</si>
  <si>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</si>
  <si>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</si>
  <si>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</si>
  <si>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</si>
  <si>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</si>
  <si>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</si>
  <si>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</si>
  <si>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</si>
  <si>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</si>
  <si>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</si>
  <si>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</si>
  <si>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</si>
  <si>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</si>
  <si>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</si>
  <si>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</si>
  <si>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</si>
  <si>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</si>
  <si>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</si>
  <si>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</si>
  <si>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</si>
  <si>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</si>
  <si>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</si>
  <si>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</si>
  <si>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</si>
  <si>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</si>
  <si>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</si>
  <si>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</si>
  <si>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</si>
  <si>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</si>
  <si>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</si>
  <si>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</si>
  <si>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</si>
  <si>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</si>
  <si>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</si>
  <si>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</si>
  <si>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</si>
  <si>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</si>
  <si>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</si>
  <si>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</si>
  <si>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</si>
  <si>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</si>
  <si>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</si>
  <si>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</si>
  <si>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</si>
  <si>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</si>
  <si>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</si>
  <si>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</si>
  <si>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</si>
  <si>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</si>
  <si>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</si>
  <si>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</si>
  <si>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</si>
  <si>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</si>
  <si>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</si>
  <si>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</si>
  <si>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</si>
  <si>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</si>
  <si>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</si>
  <si>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</si>
  <si>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</si>
  <si>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</si>
  <si>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</si>
  <si>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</si>
  <si>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</si>
  <si>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</si>
  <si>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</si>
  <si>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</si>
  <si>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</si>
  <si>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</si>
  <si>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</si>
  <si>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</si>
  <si>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</si>
  <si>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</si>
  <si>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</si>
  <si>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</si>
  <si>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</si>
  <si>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</si>
  <si>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</si>
  <si>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</si>
  <si>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</si>
  <si>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</si>
  <si>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</si>
  <si>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</si>
  <si>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</si>
  <si>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</si>
  <si>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</si>
  <si>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</si>
  <si>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</si>
  <si>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</si>
  <si>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</si>
  <si>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</si>
  <si>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</si>
  <si>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</si>
  <si>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</si>
  <si>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</si>
  <si>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</si>
  <si>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</si>
  <si>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</si>
  <si>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</si>
  <si>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</si>
  <si>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</si>
  <si>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</si>
  <si>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</si>
  <si>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</si>
  <si>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</si>
  <si>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</si>
  <si>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</si>
  <si>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</si>
  <si>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</si>
  <si>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</si>
  <si>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</si>
  <si>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</si>
  <si>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</si>
  <si>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</si>
  <si>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</si>
  <si>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</si>
  <si>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</si>
  <si>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</si>
  <si>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</si>
  <si>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</si>
  <si>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</si>
  <si>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</si>
  <si>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</si>
  <si>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</si>
  <si>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</si>
  <si>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</si>
  <si>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</si>
  <si>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</si>
  <si>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</si>
  <si>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</si>
  <si>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</si>
  <si>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</si>
  <si>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</si>
  <si>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</si>
  <si>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</si>
  <si>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</si>
  <si>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</si>
  <si>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</si>
  <si>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</si>
  <si>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</si>
  <si>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</si>
  <si>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</si>
  <si>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</si>
  <si>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</si>
  <si>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</si>
  <si>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</si>
  <si>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</si>
  <si>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</si>
  <si>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</si>
  <si>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</si>
  <si>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</si>
  <si>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</si>
  <si>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</si>
  <si>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</si>
  <si>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</si>
  <si>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</si>
  <si>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</si>
  <si>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</si>
  <si>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</si>
  <si>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</si>
  <si>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</si>
  <si>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</si>
  <si>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</si>
  <si>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</si>
  <si>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</si>
  <si>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</si>
  <si>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</si>
  <si>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</si>
  <si>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</si>
  <si>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</si>
  <si>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</si>
  <si>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</si>
  <si>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</si>
  <si>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</si>
  <si>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</si>
  <si>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</si>
  <si>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</si>
  <si>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</si>
  <si>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</si>
  <si>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</si>
  <si>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</si>
  <si>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</si>
  <si>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</si>
  <si>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</si>
  <si>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</si>
  <si>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</si>
  <si>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</si>
  <si>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</si>
  <si>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</si>
  <si>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</si>
  <si>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</si>
  <si>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</si>
  <si>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</si>
  <si>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</si>
  <si>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</si>
  <si>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</si>
  <si>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</si>
  <si>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</si>
  <si>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</si>
  <si>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</si>
  <si>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</si>
  <si>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</si>
  <si>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</si>
  <si>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</si>
  <si>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</si>
  <si>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</si>
  <si>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</si>
  <si>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</si>
  <si>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</si>
  <si>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</si>
  <si>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</si>
  <si>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</si>
  <si>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</si>
  <si>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</si>
  <si>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</si>
  <si>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</si>
  <si>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</si>
  <si>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</si>
  <si>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</si>
  <si>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</si>
  <si>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</si>
  <si>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</si>
  <si>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</si>
  <si>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</si>
  <si>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</si>
  <si>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</si>
  <si>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</si>
  <si>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</si>
  <si>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</si>
  <si>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</si>
  <si>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</si>
  <si>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</si>
  <si>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</si>
  <si>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</si>
  <si>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</si>
  <si>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</si>
  <si>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</si>
  <si>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</si>
  <si>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</si>
  <si>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</si>
  <si>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</si>
  <si>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</si>
  <si>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</si>
  <si>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</si>
  <si>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</si>
  <si>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</si>
  <si>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</si>
  <si>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</si>
  <si>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</si>
  <si>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</si>
  <si>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</si>
  <si>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</si>
  <si>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</si>
  <si>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</si>
  <si>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</si>
  <si>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</si>
  <si>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</si>
  <si>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</si>
  <si>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</si>
  <si>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</si>
  <si>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</si>
  <si>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</si>
  <si>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</si>
  <si>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</si>
  <si>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</si>
  <si>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</si>
  <si>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</si>
  <si>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</si>
  <si>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</si>
  <si>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</si>
  <si>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</si>
  <si>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</si>
  <si>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</si>
  <si>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</si>
  <si>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</si>
  <si>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</si>
  <si>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</si>
  <si>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</si>
  <si>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</si>
  <si>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</si>
  <si>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</si>
  <si>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</si>
  <si>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</si>
  <si>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</si>
  <si>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</si>
  <si>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</si>
  <si>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</si>
  <si>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</si>
  <si>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</si>
  <si>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</si>
  <si>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</si>
  <si>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</si>
  <si>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</si>
  <si>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</si>
  <si>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</si>
  <si>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</si>
  <si>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</si>
  <si>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</si>
  <si>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</si>
  <si>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</si>
  <si>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</si>
  <si>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</si>
  <si>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</si>
  <si>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</si>
  <si>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</si>
  <si>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</si>
  <si>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</si>
  <si>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</si>
  <si>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</si>
  <si>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</si>
  <si>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</si>
  <si>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</si>
  <si>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</si>
  <si>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</si>
  <si>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</si>
  <si>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</si>
  <si>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</si>
  <si>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</si>
  <si>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</si>
  <si>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</si>
  <si>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</si>
  <si>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</si>
  <si>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</si>
  <si>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</si>
  <si>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</si>
  <si>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</si>
  <si>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</si>
  <si>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</si>
  <si>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</si>
  <si>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</si>
  <si>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</si>
  <si>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</si>
  <si>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</si>
  <si>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</si>
  <si>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</si>
  <si>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</si>
  <si>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</si>
  <si>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</si>
  <si>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</si>
  <si>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</si>
  <si>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</si>
  <si>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</si>
  <si>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</si>
  <si>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</si>
  <si>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</si>
  <si>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</si>
  <si>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</si>
  <si>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</si>
  <si>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</si>
  <si>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</si>
  <si>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</si>
  <si>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</si>
  <si>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</si>
  <si>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</si>
  <si>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</si>
  <si>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</si>
  <si>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</si>
  <si>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</si>
  <si>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</si>
  <si>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</si>
  <si>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</si>
  <si>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</si>
  <si>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</si>
  <si>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</si>
  <si>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</si>
  <si>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</si>
  <si>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</si>
  <si>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</si>
  <si>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</si>
  <si>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</si>
  <si>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</si>
  <si>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</si>
  <si>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</si>
  <si>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</si>
  <si>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</si>
  <si>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</si>
  <si>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</si>
  <si>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</si>
  <si>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</si>
  <si>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</si>
  <si>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</si>
  <si>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</si>
  <si>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</si>
  <si>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</si>
  <si>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</si>
  <si>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</si>
  <si>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</si>
  <si>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</si>
  <si>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</si>
  <si>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</si>
  <si>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</si>
  <si>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</si>
  <si>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</si>
  <si>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</si>
  <si>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</si>
  <si>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</si>
  <si>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</si>
  <si>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</si>
  <si>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</si>
  <si>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</si>
  <si>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</si>
  <si>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</si>
  <si>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</si>
  <si>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</si>
  <si>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</si>
  <si>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</si>
  <si>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</si>
  <si>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</si>
  <si>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</si>
  <si>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</si>
  <si>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</si>
  <si>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</si>
  <si>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</si>
  <si>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</si>
  <si>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</si>
  <si>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</si>
  <si>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</si>
  <si>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</si>
  <si>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</si>
  <si>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</si>
  <si>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</si>
  <si>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</si>
  <si>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</si>
  <si>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</si>
  <si>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</si>
  <si>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</si>
  <si>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</si>
  <si>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</si>
  <si>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</si>
  <si>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</si>
  <si>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</si>
  <si>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</si>
  <si>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</si>
  <si>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</si>
  <si>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</si>
  <si>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</si>
  <si>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</si>
  <si>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</si>
  <si>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</si>
  <si>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</si>
  <si>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</si>
  <si>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</si>
  <si>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</si>
  <si>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</si>
  <si>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</si>
  <si>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</si>
  <si>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</si>
  <si>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</si>
  <si>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</si>
  <si>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</si>
  <si>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</si>
  <si>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</si>
  <si>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</si>
  <si>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</si>
  <si>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</si>
  <si>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</si>
  <si>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</si>
  <si>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</si>
  <si>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</si>
  <si>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</si>
  <si>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</si>
  <si>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</si>
  <si>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</si>
  <si>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</si>
  <si>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</si>
  <si>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</si>
  <si>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</si>
  <si>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</si>
  <si>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</si>
  <si>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</si>
  <si>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</si>
  <si>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</si>
  <si>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</si>
  <si>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</si>
  <si>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</si>
  <si>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</si>
  <si>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</si>
  <si>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</si>
  <si>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</si>
  <si>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</si>
  <si>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</si>
  <si>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</si>
  <si>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</si>
  <si>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</si>
  <si>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</si>
  <si>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</si>
  <si>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</si>
  <si>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</si>
  <si>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</si>
  <si>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</si>
  <si>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</si>
  <si>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</si>
  <si>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</si>
  <si>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</si>
  <si>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</si>
  <si>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</si>
  <si>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</si>
  <si>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</si>
  <si>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</si>
  <si>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</si>
  <si>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</si>
  <si>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</si>
  <si>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</si>
  <si>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</si>
  <si>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</si>
  <si>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</si>
  <si>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</si>
  <si>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</si>
  <si>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</si>
  <si>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</si>
  <si>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</si>
  <si>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</si>
  <si>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</si>
  <si>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</si>
  <si>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</si>
  <si>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</si>
  <si>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</si>
  <si>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</si>
  <si>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</si>
  <si>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</si>
  <si>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</si>
  <si>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</si>
  <si>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</si>
  <si>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</si>
  <si>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</si>
  <si>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</si>
  <si>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</si>
  <si>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</si>
  <si>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</si>
  <si>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</si>
  <si>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</si>
  <si>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</si>
  <si>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</si>
  <si>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</si>
  <si>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</si>
  <si>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</si>
  <si>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</si>
  <si>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</si>
  <si>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</si>
  <si>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</si>
  <si>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</si>
  <si>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</si>
  <si>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</si>
  <si>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</si>
  <si>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</si>
  <si>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</si>
  <si>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</si>
  <si>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</si>
  <si>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</si>
  <si>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</si>
  <si>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</si>
  <si>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</si>
  <si>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</si>
  <si>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</si>
  <si>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</si>
  <si>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</si>
  <si>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</si>
  <si>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</si>
  <si>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</si>
  <si>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</si>
  <si>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</si>
  <si>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</si>
  <si>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</si>
  <si>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</si>
  <si>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</si>
  <si>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</si>
  <si>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</si>
  <si>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</si>
  <si>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</si>
  <si>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</si>
  <si>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</si>
  <si>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</si>
  <si>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</si>
  <si>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</si>
  <si>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</si>
  <si>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</si>
  <si>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</si>
  <si>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</si>
  <si>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</si>
  <si>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</si>
  <si>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</si>
  <si>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</si>
  <si>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</si>
  <si>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</si>
  <si>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</si>
  <si>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</si>
  <si>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</si>
  <si>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</si>
  <si>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</si>
  <si>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</si>
  <si>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</si>
  <si>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</si>
  <si>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</si>
  <si>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</si>
  <si>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</si>
  <si>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</si>
  <si>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</si>
  <si>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</si>
  <si>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</si>
  <si>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</si>
  <si>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</si>
  <si>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</si>
  <si>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</si>
  <si>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</si>
  <si>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</si>
  <si>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</si>
  <si>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</si>
  <si>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</si>
  <si>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</si>
  <si>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</si>
  <si>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</si>
  <si>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</si>
  <si>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</si>
  <si>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</si>
  <si>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</si>
  <si>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</si>
  <si>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</si>
  <si>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</si>
  <si>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</si>
  <si>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</si>
  <si>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</si>
  <si>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</si>
  <si>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</si>
  <si>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</si>
  <si>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</si>
  <si>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</si>
  <si>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</si>
  <si>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</si>
  <si>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</si>
  <si>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</si>
  <si>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</si>
  <si>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</si>
  <si>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</si>
  <si>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</si>
  <si>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</si>
  <si>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</si>
  <si>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</si>
  <si>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</si>
  <si>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</si>
  <si>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</si>
  <si>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</si>
  <si>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</si>
  <si>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</si>
  <si>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</si>
  <si>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</si>
  <si>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</si>
  <si>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</si>
  <si>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</si>
  <si>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</si>
  <si>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</si>
  <si>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</si>
  <si>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</si>
  <si>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</si>
  <si>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</si>
  <si>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</si>
  <si>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</si>
  <si>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</si>
  <si>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</si>
  <si>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</si>
  <si>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</si>
  <si>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</si>
  <si>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</si>
  <si>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</si>
  <si>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</si>
  <si>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</si>
  <si>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</si>
  <si>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</si>
  <si>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</si>
  <si>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</si>
  <si>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</si>
  <si>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</si>
  <si>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</si>
  <si>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</si>
  <si>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</si>
  <si>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</si>
  <si>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</si>
  <si>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</si>
  <si>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</si>
  <si>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</si>
  <si>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</si>
  <si>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</si>
  <si>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</si>
  <si>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</si>
  <si>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</si>
  <si>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</si>
  <si>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</si>
  <si>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</si>
  <si>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</si>
  <si>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</si>
  <si>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</si>
  <si>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</si>
  <si>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</si>
  <si>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</si>
  <si>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</si>
  <si>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</si>
  <si>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</si>
  <si>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</si>
  <si>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</si>
  <si>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</si>
  <si>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</si>
  <si>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</si>
  <si>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</si>
  <si>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</si>
  <si>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</si>
  <si>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</si>
  <si>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</si>
  <si>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</si>
  <si>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</si>
  <si>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</si>
  <si>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</si>
  <si>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</si>
  <si>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</si>
  <si>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</si>
  <si>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</si>
  <si>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</si>
  <si>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</si>
  <si>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</si>
  <si>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</si>
  <si>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</si>
  <si>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</si>
  <si>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</si>
  <si>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</si>
  <si>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</si>
  <si>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</si>
  <si>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</si>
  <si>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</si>
  <si>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</si>
  <si>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</si>
  <si>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</si>
  <si>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</si>
  <si>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</si>
  <si>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</si>
  <si>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</si>
  <si>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</si>
  <si>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</si>
  <si>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</si>
  <si>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</si>
  <si>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</si>
  <si>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</si>
  <si>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</si>
  <si>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</si>
  <si>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</si>
  <si>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</si>
  <si>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</si>
  <si>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</si>
  <si>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</si>
  <si>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</si>
  <si>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</si>
  <si>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</si>
  <si>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</si>
  <si>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</si>
  <si>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</si>
  <si>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</si>
  <si>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</si>
  <si>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</si>
  <si>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</si>
  <si>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</si>
  <si>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</si>
  <si>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</si>
  <si>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</si>
  <si>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</si>
  <si>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</si>
  <si>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</si>
  <si>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</si>
  <si>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</si>
  <si>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</si>
  <si>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</si>
  <si>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</si>
  <si>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</si>
  <si>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</si>
  <si>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</si>
  <si>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</si>
  <si>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</si>
  <si>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</si>
  <si>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</si>
  <si>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</si>
  <si>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</si>
  <si>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</si>
  <si>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</si>
  <si>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</si>
  <si>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</si>
  <si>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</si>
  <si>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</si>
  <si>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</si>
  <si>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</si>
  <si>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</si>
  <si>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</si>
  <si>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</si>
  <si>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</si>
  <si>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</si>
  <si>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</si>
  <si>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</si>
  <si>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</si>
  <si>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</si>
  <si>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</si>
  <si>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</si>
  <si>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</si>
  <si>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</si>
  <si>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</si>
  <si>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</si>
  <si>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</si>
  <si>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</si>
  <si>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</si>
  <si>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</si>
  <si>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</si>
  <si>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</si>
  <si>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</si>
  <si>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</si>
  <si>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</si>
  <si>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</si>
  <si>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</si>
  <si>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</si>
  <si>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</si>
  <si>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</si>
  <si>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</si>
  <si>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</si>
  <si>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</si>
  <si>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</si>
  <si>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</si>
  <si>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</si>
  <si>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</si>
  <si>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</si>
  <si>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</si>
  <si>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</si>
  <si>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</si>
  <si>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</si>
  <si>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</si>
  <si>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</si>
  <si>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</si>
  <si>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</si>
  <si>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</si>
  <si>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</si>
  <si>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</si>
  <si>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</si>
  <si>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</si>
  <si>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</si>
  <si>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</si>
  <si>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</si>
  <si>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</si>
  <si>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</si>
  <si>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</si>
  <si>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</si>
  <si>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</si>
  <si>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</si>
  <si>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</si>
  <si>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</si>
  <si>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</si>
  <si>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</si>
  <si>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</si>
  <si>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</si>
  <si>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</si>
  <si>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</si>
  <si>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</si>
  <si>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</si>
  <si>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</si>
  <si>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</si>
  <si>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</si>
  <si>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</si>
  <si>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</si>
  <si>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</si>
  <si>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</si>
  <si>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</si>
  <si>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</si>
  <si>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</si>
  <si>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</si>
  <si>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</si>
  <si>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</si>
  <si>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</si>
  <si>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</si>
  <si>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</si>
  <si>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</si>
  <si>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</si>
  <si>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</si>
  <si>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</si>
  <si>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</si>
  <si>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</si>
  <si>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</si>
  <si>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</si>
  <si>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</si>
  <si>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</si>
  <si>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</si>
  <si>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</si>
  <si>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</si>
  <si>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</si>
  <si>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</si>
  <si>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</si>
  <si>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</si>
  <si>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</si>
  <si>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</si>
  <si>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</si>
  <si>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</si>
  <si>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</si>
  <si>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</si>
  <si>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</si>
  <si>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</si>
  <si>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</si>
  <si>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</si>
  <si>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</si>
  <si>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</si>
  <si>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</si>
  <si>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</si>
  <si>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</si>
  <si>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</si>
  <si>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</si>
  <si>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</si>
  <si>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</si>
  <si>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</si>
  <si>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</si>
  <si>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</si>
  <si>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</si>
  <si>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</si>
  <si>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</si>
  <si>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</si>
  <si>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</si>
  <si>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</si>
  <si>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</si>
  <si>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</si>
  <si>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</si>
  <si>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</si>
  <si>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</si>
  <si>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</si>
  <si>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</si>
  <si>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</si>
  <si>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</si>
  <si>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</si>
  <si>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</si>
  <si>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</si>
  <si>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</si>
  <si>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</si>
  <si>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</si>
  <si>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</si>
  <si>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</si>
  <si>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</si>
  <si>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</si>
  <si>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</si>
  <si>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</si>
  <si>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</si>
  <si>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</si>
  <si>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</si>
  <si>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</si>
  <si>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</si>
  <si>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</si>
  <si>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</si>
  <si>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</si>
  <si>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</si>
  <si>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</si>
  <si>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</si>
  <si>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</si>
  <si>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</si>
  <si>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</si>
  <si>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</si>
  <si>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</si>
  <si>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</si>
  <si>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</si>
  <si>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</si>
  <si>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</si>
  <si>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</si>
  <si>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</si>
  <si>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</si>
  <si>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</si>
  <si>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</si>
  <si>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</si>
  <si>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</si>
  <si>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</si>
  <si>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</si>
  <si>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</si>
  <si>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</si>
  <si>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</si>
  <si>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</si>
  <si>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</si>
  <si>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</si>
  <si>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</si>
  <si>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</si>
  <si>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</si>
  <si>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</si>
  <si>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</si>
  <si>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</si>
  <si>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</si>
  <si>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</si>
  <si>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</si>
  <si>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</si>
  <si>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</si>
  <si>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</si>
  <si>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</si>
  <si>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</si>
  <si>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</si>
  <si>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</si>
  <si>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</si>
  <si>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</si>
  <si>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</si>
  <si>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</si>
  <si>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</si>
  <si>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</si>
  <si>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</si>
  <si>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</si>
  <si>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</si>
  <si>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</si>
  <si>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</si>
  <si>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</si>
  <si>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</si>
  <si>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</si>
  <si>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</si>
  <si>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</si>
  <si>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</si>
  <si>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</si>
  <si>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</si>
  <si>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</si>
  <si>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</si>
  <si>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</si>
  <si>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</si>
  <si>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</si>
  <si>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</si>
  <si>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</si>
  <si>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</si>
  <si>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</si>
  <si>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</si>
  <si>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</si>
  <si>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</si>
  <si>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</si>
  <si>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</si>
  <si>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</si>
  <si>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</si>
  <si>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</si>
  <si>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</si>
  <si>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</si>
  <si>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</si>
  <si>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</si>
  <si>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</si>
  <si>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</si>
  <si>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</si>
  <si>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</si>
  <si>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</si>
  <si>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</si>
  <si>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</si>
  <si>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</si>
  <si>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</si>
  <si>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</si>
  <si>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</si>
  <si>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</si>
  <si>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</si>
  <si>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</si>
  <si>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</si>
  <si>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</si>
  <si>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</si>
  <si>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</si>
  <si>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</si>
  <si>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</si>
  <si>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</si>
  <si>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</si>
  <si>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</si>
  <si>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</si>
  <si>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</si>
  <si>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</si>
  <si>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</si>
  <si>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</si>
  <si>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</si>
  <si>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</si>
  <si>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</si>
  <si>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</si>
  <si>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</si>
  <si>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</si>
  <si>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</si>
  <si>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</si>
  <si>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</si>
  <si>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</si>
  <si>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</si>
  <si>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</si>
  <si>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</si>
  <si>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</si>
  <si>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</si>
  <si>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</si>
  <si>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</si>
  <si>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</si>
  <si>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</si>
  <si>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</si>
  <si>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</si>
  <si>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</si>
  <si>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</si>
  <si>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</si>
  <si>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</si>
  <si>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</si>
  <si>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</si>
  <si>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</si>
  <si>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</si>
  <si>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</si>
  <si>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</si>
  <si>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</si>
  <si>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</si>
  <si>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</si>
  <si>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</si>
  <si>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</si>
  <si>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</si>
  <si>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</si>
  <si>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</si>
  <si>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</si>
  <si>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</si>
  <si>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</si>
  <si>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</si>
  <si>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</si>
  <si>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</si>
  <si>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</si>
  <si>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</si>
  <si>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</si>
  <si>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</si>
  <si>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</si>
  <si>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</si>
  <si>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</si>
  <si>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</si>
  <si>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</si>
  <si>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</si>
  <si>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</si>
  <si>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</si>
  <si>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</si>
  <si>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</si>
  <si>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</si>
  <si>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</si>
  <si>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</si>
  <si>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</si>
  <si>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</si>
  <si>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</si>
  <si>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</si>
  <si>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</si>
  <si>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</si>
  <si>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</si>
  <si>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</si>
  <si>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</si>
  <si>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</si>
  <si>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</si>
  <si>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</si>
  <si>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</si>
  <si>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</si>
  <si>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</si>
  <si>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</si>
  <si>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</si>
  <si>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</si>
  <si>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</si>
  <si>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</si>
  <si>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</si>
  <si>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</si>
  <si>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</si>
  <si>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</si>
  <si>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</si>
  <si>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</si>
  <si>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</si>
  <si>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</si>
  <si>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</si>
  <si>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</si>
  <si>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</si>
  <si>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</si>
  <si>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</si>
  <si>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</si>
  <si>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</si>
  <si>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</si>
  <si>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</si>
  <si>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</si>
  <si>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</si>
  <si>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</si>
  <si>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</si>
  <si>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</si>
  <si>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</si>
  <si>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</si>
  <si>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</si>
  <si>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</si>
  <si>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</si>
  <si>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</si>
  <si>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</si>
  <si>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</si>
  <si>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</si>
  <si>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</si>
  <si>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</si>
  <si>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</si>
  <si>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</si>
  <si>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</si>
  <si>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</si>
  <si>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</si>
  <si>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</si>
  <si>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</si>
  <si>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</si>
  <si>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</si>
  <si>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</si>
  <si>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</si>
  <si>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</si>
  <si>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</si>
  <si>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</si>
  <si>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</si>
  <si>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</si>
  <si>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</si>
  <si>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</si>
  <si>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</si>
  <si>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</si>
  <si>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</si>
  <si>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</si>
  <si>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</si>
  <si>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</si>
  <si>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</si>
  <si>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</si>
  <si>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</si>
  <si>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</si>
  <si>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</si>
  <si>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</si>
  <si>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</si>
  <si>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</si>
  <si>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</si>
  <si>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</si>
  <si>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</si>
  <si>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</si>
  <si>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</si>
  <si>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</si>
  <si>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</si>
  <si>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</si>
  <si>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</si>
  <si>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</si>
  <si>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</si>
  <si>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</si>
  <si>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</si>
  <si>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</si>
  <si>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</si>
  <si>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</si>
  <si>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</si>
  <si>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</si>
  <si>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</si>
  <si>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</si>
  <si>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</si>
  <si>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</si>
  <si>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</si>
  <si>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</si>
  <si>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</si>
  <si>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</si>
  <si>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</si>
  <si>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</si>
  <si>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</si>
  <si>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</si>
  <si>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</si>
  <si>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</si>
  <si>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</si>
  <si>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</si>
  <si>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</si>
  <si>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</si>
  <si>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</si>
  <si>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</si>
  <si>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</si>
  <si>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</si>
  <si>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</si>
  <si>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</si>
  <si>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</si>
  <si>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</si>
  <si>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</si>
  <si>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</si>
  <si>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</si>
  <si>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</si>
  <si>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</si>
  <si>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</si>
  <si>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</si>
  <si>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</si>
  <si>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</si>
  <si>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</si>
  <si>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</si>
  <si>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</si>
  <si>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</si>
  <si>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</si>
  <si>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</si>
  <si>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</si>
  <si>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</si>
  <si>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</si>
  <si>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</si>
  <si>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</si>
  <si>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</si>
  <si>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</si>
  <si>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</si>
  <si>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</si>
  <si>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</si>
  <si>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</si>
  <si>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</si>
  <si>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</si>
  <si>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</si>
  <si>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</si>
  <si>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</si>
  <si>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</si>
  <si>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</si>
  <si>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</si>
  <si>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</si>
  <si>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</si>
  <si>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</si>
  <si>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</si>
  <si>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</si>
  <si>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</si>
  <si>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</si>
  <si>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</si>
  <si>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</si>
  <si>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</si>
  <si>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</si>
  <si>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</si>
  <si>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</si>
  <si>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</si>
  <si>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</si>
  <si>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</si>
  <si>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</si>
  <si>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</si>
  <si>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</si>
  <si>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</si>
  <si>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</si>
  <si>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</si>
  <si>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</si>
  <si>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</si>
  <si>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</si>
  <si>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</si>
  <si>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</si>
  <si>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</si>
  <si>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</si>
  <si>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</si>
  <si>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</si>
  <si>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</si>
  <si>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</si>
  <si>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</si>
  <si>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</si>
  <si>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</si>
  <si>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</si>
  <si>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</si>
  <si>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</si>
  <si>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</si>
  <si>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</si>
  <si>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</si>
  <si>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</si>
  <si>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</si>
  <si>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</si>
  <si>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</si>
  <si>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</si>
  <si>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</si>
  <si>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</si>
  <si>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</si>
  <si>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</si>
  <si>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</si>
  <si>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</si>
  <si>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</si>
  <si>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</si>
  <si>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</si>
  <si>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</si>
  <si>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</si>
  <si>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</si>
  <si>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</si>
  <si>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</si>
  <si>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</si>
  <si>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</si>
  <si>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</si>
  <si>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</si>
  <si>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</si>
  <si>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</si>
  <si>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</si>
  <si>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</si>
  <si>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</si>
  <si>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</si>
  <si>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</si>
  <si>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</si>
  <si>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</si>
  <si>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</si>
  <si>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</si>
  <si>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</si>
  <si>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</si>
  <si>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</si>
  <si>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</si>
  <si>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</si>
  <si>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</si>
  <si>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</si>
  <si>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</si>
  <si>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</si>
  <si>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</si>
  <si>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</si>
  <si>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</si>
  <si>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</si>
  <si>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</si>
  <si>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</si>
  <si>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</si>
  <si>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</si>
  <si>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</si>
  <si>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</si>
  <si>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</si>
  <si>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</si>
  <si>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</si>
  <si>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</si>
  <si>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</si>
  <si>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</si>
  <si>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</si>
  <si>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</si>
  <si>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</si>
  <si>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</si>
  <si>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</si>
  <si>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</si>
  <si>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</si>
  <si>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</si>
  <si>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</si>
  <si>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</si>
  <si>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</si>
  <si>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</si>
  <si>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</si>
  <si>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</si>
  <si>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</si>
  <si>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</si>
  <si>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</si>
  <si>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</si>
  <si>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</si>
  <si>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</si>
  <si>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</si>
  <si>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</si>
  <si>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</si>
  <si>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</si>
  <si>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</si>
  <si>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</si>
  <si>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</si>
  <si>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</si>
  <si>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</si>
  <si>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</si>
  <si>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</si>
  <si>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</si>
  <si>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</si>
  <si>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</si>
  <si>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</si>
  <si>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</si>
  <si>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</si>
  <si>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</si>
  <si>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</si>
  <si>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</si>
  <si>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</si>
  <si>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</si>
  <si>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</si>
  <si>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</si>
  <si>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</si>
  <si>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</si>
  <si>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</si>
  <si>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</si>
  <si>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</si>
  <si>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</si>
  <si>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</si>
  <si>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</si>
  <si>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</si>
  <si>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</si>
  <si>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</si>
  <si>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</si>
  <si>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</si>
  <si>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</si>
  <si>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</si>
  <si>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</si>
  <si>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</si>
  <si>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</si>
  <si>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</si>
  <si>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</si>
  <si>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</si>
  <si>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</si>
  <si>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</si>
  <si>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</si>
  <si>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</si>
  <si>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</si>
  <si>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</si>
  <si>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</si>
  <si>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</si>
  <si>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</si>
  <si>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</si>
  <si>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</si>
  <si>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</si>
  <si>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</si>
  <si>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</si>
  <si>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</si>
  <si>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</si>
  <si>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</si>
  <si>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</si>
  <si>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</si>
  <si>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</si>
  <si>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</si>
  <si>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</si>
  <si>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</si>
  <si>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</si>
  <si>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</si>
  <si>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</si>
  <si>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</si>
  <si>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</si>
  <si>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</si>
  <si>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</si>
  <si>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</si>
  <si>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</si>
  <si>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</si>
  <si>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</si>
  <si>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</si>
  <si>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</si>
  <si>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</si>
  <si>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</si>
  <si>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</si>
  <si>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</si>
  <si>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</si>
  <si>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</si>
  <si>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</si>
  <si>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</si>
  <si>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</si>
  <si>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</si>
  <si>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</si>
  <si>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</si>
  <si>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</si>
  <si>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</si>
  <si>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</si>
  <si>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</si>
  <si>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</si>
  <si>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</si>
  <si>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</si>
  <si>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</si>
  <si>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</si>
  <si>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</si>
  <si>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</si>
  <si>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</si>
  <si>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</si>
  <si>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</si>
  <si>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</si>
  <si>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</si>
  <si>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</si>
  <si>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</si>
  <si>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</si>
  <si>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</si>
  <si>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</si>
  <si>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</si>
  <si>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</si>
  <si>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</si>
  <si>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</si>
  <si>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</si>
  <si>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</si>
  <si>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</si>
  <si>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</si>
  <si>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</si>
  <si>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</si>
  <si>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</si>
  <si>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</si>
  <si>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</si>
  <si>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</si>
  <si>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</si>
  <si>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</si>
  <si>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</si>
  <si>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</si>
  <si>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</si>
  <si>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</si>
  <si>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</si>
  <si>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</si>
  <si>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</si>
  <si>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</si>
  <si>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</si>
  <si>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</si>
  <si>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</si>
  <si>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</si>
  <si>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</si>
  <si>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</si>
  <si>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</si>
  <si>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</si>
  <si>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</si>
  <si>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</si>
  <si>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</si>
  <si>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</si>
  <si>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</si>
  <si>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</si>
  <si>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</si>
  <si>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</si>
  <si>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</si>
  <si>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</si>
  <si>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</si>
  <si>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</si>
  <si>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</si>
  <si>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</si>
  <si>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</si>
  <si>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</si>
  <si>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</si>
  <si>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</si>
  <si>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</si>
  <si>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</si>
  <si>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</si>
  <si>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</si>
  <si>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</si>
  <si>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</si>
  <si>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</si>
  <si>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</si>
  <si>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</si>
  <si>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</si>
  <si>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</si>
  <si>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</si>
  <si>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</si>
  <si>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</si>
  <si>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</si>
  <si>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</si>
  <si>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</si>
  <si>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</si>
  <si>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</si>
  <si>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</si>
  <si>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</si>
  <si>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</si>
  <si>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</si>
  <si>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</si>
  <si>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</si>
  <si>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</si>
  <si>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</si>
  <si>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</si>
  <si>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</si>
  <si>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</si>
  <si>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</si>
  <si>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</si>
  <si>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</si>
  <si>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</si>
  <si>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</si>
  <si>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</si>
  <si>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</si>
  <si>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</si>
  <si>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</si>
  <si>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</si>
  <si>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</si>
  <si>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</si>
  <si>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</si>
  <si>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</si>
  <si>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</si>
  <si>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</si>
  <si>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</si>
  <si>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</si>
  <si>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</si>
  <si>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</si>
  <si>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</si>
  <si>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</si>
  <si>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</si>
  <si>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</si>
  <si>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</si>
  <si>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</si>
  <si>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</si>
  <si>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</si>
  <si>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</si>
  <si>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</si>
  <si>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</si>
  <si>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</si>
  <si>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</si>
  <si>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</si>
  <si>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</si>
  <si>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</si>
  <si>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</si>
  <si>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</si>
  <si>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</si>
  <si>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</si>
  <si>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</si>
  <si>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</si>
  <si>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</si>
  <si>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</si>
  <si>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</si>
  <si>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</si>
  <si>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</si>
  <si>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</si>
  <si>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</si>
  <si>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</si>
  <si>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</si>
  <si>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</si>
  <si>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</si>
  <si>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</si>
  <si>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</si>
  <si>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</si>
  <si>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</si>
  <si>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</si>
  <si>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</si>
  <si>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</si>
  <si>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</si>
  <si>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</si>
  <si>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</si>
  <si>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</si>
  <si>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</si>
  <si>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</si>
  <si>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</si>
  <si>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</si>
  <si>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</si>
  <si>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</si>
  <si>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</si>
  <si>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</si>
  <si>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</si>
  <si>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</si>
  <si>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</si>
  <si>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</si>
  <si>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</si>
  <si>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</si>
  <si>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</si>
  <si>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</si>
  <si>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</si>
  <si>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</si>
  <si>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</si>
  <si>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</si>
  <si>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</si>
  <si>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</si>
  <si>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</si>
  <si>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</si>
  <si>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</si>
  <si>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</si>
  <si>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</si>
  <si>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</si>
  <si>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</si>
  <si>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</si>
  <si>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</si>
  <si>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</si>
  <si>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</si>
  <si>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</si>
  <si>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</si>
  <si>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</si>
  <si>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</si>
  <si>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</si>
  <si>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</si>
  <si>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</si>
  <si>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</si>
  <si>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</si>
  <si>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</si>
  <si>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</si>
  <si>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</si>
  <si>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</si>
  <si>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</si>
  <si>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</si>
  <si>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</si>
  <si>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</si>
  <si>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</si>
  <si>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</si>
  <si>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</si>
  <si>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</si>
  <si>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</si>
  <si>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</si>
  <si>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</si>
  <si>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</si>
  <si>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</si>
  <si>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</si>
  <si>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</si>
  <si>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</si>
  <si>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</si>
  <si>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</si>
  <si>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</si>
  <si>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</si>
  <si>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</si>
  <si>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</si>
  <si>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</si>
  <si>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</si>
  <si>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</si>
  <si>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</si>
  <si>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</si>
  <si>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</si>
  <si>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</si>
  <si>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</si>
  <si>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</si>
  <si>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</si>
  <si>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</si>
  <si>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</si>
  <si>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</si>
  <si>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</si>
  <si>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</si>
  <si>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</si>
  <si>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</si>
  <si>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</si>
  <si>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</si>
  <si>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</si>
  <si>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</si>
  <si>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</si>
  <si>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</si>
  <si>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</si>
  <si>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</si>
  <si>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</si>
  <si>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</si>
  <si>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</si>
  <si>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</si>
  <si>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</si>
  <si>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</si>
  <si>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</si>
  <si>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</si>
  <si>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</si>
  <si>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</si>
  <si>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</si>
  <si>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</si>
  <si>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</si>
  <si>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</si>
  <si>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</si>
  <si>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</si>
  <si>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</si>
  <si>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</si>
  <si>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</si>
  <si>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</si>
  <si>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</si>
  <si>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</si>
  <si>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</si>
  <si>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</si>
  <si>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</si>
  <si>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</si>
  <si>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</si>
  <si>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</si>
  <si>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</si>
  <si>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</si>
  <si>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</si>
  <si>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</si>
  <si>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</si>
  <si>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</si>
  <si>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</si>
  <si>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</si>
  <si>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</si>
  <si>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</si>
  <si>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</si>
  <si>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</si>
  <si>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</si>
  <si>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</si>
  <si>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</si>
  <si>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</si>
  <si>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</si>
  <si>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</si>
  <si>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</si>
  <si>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</si>
  <si>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</si>
  <si>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</si>
  <si>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</si>
  <si>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</si>
  <si>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</si>
  <si>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</si>
  <si>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</si>
  <si>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</si>
  <si>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</si>
  <si>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</si>
  <si>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</si>
  <si>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</si>
  <si>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</si>
  <si>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</si>
  <si>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</si>
  <si>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</si>
  <si>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</si>
  <si>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</si>
  <si>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</si>
  <si>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</si>
  <si>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</si>
  <si>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</si>
  <si>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</si>
  <si>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</si>
  <si>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</si>
  <si>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</si>
  <si>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</si>
  <si>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</si>
  <si>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</si>
  <si>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</si>
  <si>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</si>
  <si>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</si>
  <si>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</si>
  <si>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</si>
  <si>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</si>
  <si>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</si>
  <si>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</si>
  <si>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</si>
  <si>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</si>
  <si>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</si>
  <si>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</si>
  <si>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</si>
  <si>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</si>
  <si>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</si>
  <si>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</si>
  <si>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</si>
  <si>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</si>
  <si>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</si>
  <si>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</si>
  <si>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</si>
  <si>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</si>
  <si>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</si>
  <si>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</si>
  <si>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</si>
  <si>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</si>
  <si>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</si>
  <si>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</si>
  <si>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</si>
  <si>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</si>
  <si>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</si>
  <si>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</si>
  <si>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</si>
  <si>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</si>
  <si>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</si>
  <si>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</si>
  <si>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</si>
  <si>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</si>
  <si>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</si>
  <si>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</si>
  <si>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</si>
  <si>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</si>
  <si>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</si>
  <si>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</si>
  <si>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</si>
  <si>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</si>
  <si>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</si>
  <si>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</si>
  <si>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</si>
  <si>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</si>
  <si>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</si>
  <si>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</si>
  <si>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</si>
  <si>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</si>
  <si>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</si>
  <si>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</si>
  <si>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</si>
  <si>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</si>
  <si>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</si>
  <si>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</si>
  <si>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</si>
  <si>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</si>
  <si>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</si>
  <si>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</si>
  <si>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</si>
  <si>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</si>
  <si>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</si>
  <si>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</si>
  <si>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</si>
  <si>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</si>
  <si>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</si>
  <si>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</si>
  <si>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</si>
  <si>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</si>
  <si>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</si>
  <si>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</si>
  <si>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</si>
  <si>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</si>
  <si>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</si>
  <si>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</si>
  <si>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</si>
  <si>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</si>
  <si>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</si>
  <si>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</si>
  <si>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</si>
  <si>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</si>
  <si>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</si>
  <si>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</si>
  <si>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</si>
  <si>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</si>
  <si>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</si>
  <si>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</si>
  <si>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</si>
  <si>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</si>
  <si>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</si>
  <si>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</si>
  <si>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</si>
  <si>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</si>
  <si>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</si>
  <si>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</si>
  <si>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</si>
  <si>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</si>
  <si>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</si>
  <si>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</si>
  <si>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</si>
  <si>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</si>
  <si>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</si>
  <si>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</si>
  <si>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</si>
  <si>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</si>
  <si>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</si>
  <si>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</si>
  <si>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</si>
  <si>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</si>
  <si>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</si>
  <si>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</si>
  <si>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</si>
  <si>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</si>
  <si>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</si>
  <si>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</si>
  <si>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</si>
  <si>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</si>
  <si>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</si>
  <si>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</si>
  <si>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</si>
  <si>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</si>
  <si>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</si>
  <si>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</si>
  <si>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</si>
  <si>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</si>
  <si>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</si>
  <si>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</si>
  <si>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</si>
  <si>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</si>
  <si>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</si>
  <si>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</si>
  <si>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</si>
  <si>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</si>
  <si>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</si>
  <si>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</si>
  <si>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</si>
  <si>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</si>
  <si>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</si>
  <si>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</si>
  <si>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</si>
  <si>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</si>
  <si>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</si>
  <si>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</si>
  <si>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</si>
  <si>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</si>
  <si>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</si>
  <si>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</si>
  <si>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</si>
  <si>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</si>
  <si>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</si>
  <si>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</si>
  <si>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</si>
  <si>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</si>
  <si>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</si>
  <si>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</si>
  <si>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</si>
  <si>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</si>
  <si>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</si>
  <si>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</si>
  <si>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</si>
  <si>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</si>
  <si>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</si>
  <si>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</si>
  <si>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</si>
  <si>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</si>
  <si>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</si>
  <si>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</si>
  <si>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</si>
  <si>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</si>
  <si>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</si>
  <si>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</si>
  <si>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</si>
  <si>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</si>
  <si>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</si>
  <si>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</si>
  <si>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</si>
  <si>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</si>
  <si>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</si>
  <si>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</si>
  <si>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</si>
  <si>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</si>
  <si>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</si>
  <si>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</si>
  <si>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</si>
  <si>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</si>
  <si>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</si>
  <si>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</si>
  <si>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</si>
  <si>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</si>
  <si>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</si>
  <si>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</si>
  <si>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</si>
  <si>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</si>
  <si>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</si>
  <si>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</si>
  <si>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</si>
  <si>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</si>
  <si>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</si>
  <si>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</si>
  <si>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</si>
  <si>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</si>
  <si>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</si>
  <si>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</si>
  <si>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</si>
  <si>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</si>
  <si>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</si>
  <si>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</si>
  <si>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</si>
  <si>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</si>
  <si>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</si>
  <si>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</si>
  <si>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</si>
  <si>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</si>
  <si>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</si>
  <si>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</si>
  <si>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</si>
  <si>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</si>
  <si>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</si>
  <si>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</si>
  <si>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</si>
  <si>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</si>
  <si>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</si>
  <si>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</si>
  <si>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</si>
  <si>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</si>
  <si>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</si>
  <si>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</si>
  <si>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</si>
  <si>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</si>
  <si>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</si>
  <si>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</si>
  <si>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</si>
  <si>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</si>
  <si>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</si>
  <si>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</si>
  <si>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</si>
  <si>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</si>
  <si>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</si>
  <si>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</si>
  <si>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</si>
  <si>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</si>
  <si>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</si>
  <si>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</si>
  <si>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</si>
  <si>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</si>
  <si>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</si>
  <si>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</si>
  <si>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</si>
  <si>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</si>
  <si>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</si>
  <si>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</si>
  <si>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</si>
  <si>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</si>
  <si>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</si>
  <si>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</si>
  <si>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</si>
  <si>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</si>
  <si>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</si>
  <si>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</si>
  <si>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</si>
  <si>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</si>
  <si>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</si>
  <si>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</si>
  <si>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</si>
  <si>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</si>
  <si>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</si>
  <si>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</si>
  <si>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</si>
  <si>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</si>
  <si>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</si>
  <si>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</si>
  <si>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</si>
  <si>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</si>
  <si>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</si>
  <si>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</si>
  <si>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</si>
  <si>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</si>
  <si>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</si>
  <si>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</si>
  <si>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</si>
  <si>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</si>
  <si>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</si>
  <si>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</si>
  <si>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</si>
  <si>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</si>
  <si>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</si>
  <si>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</si>
  <si>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</si>
  <si>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</si>
  <si>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</si>
  <si>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</si>
  <si>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</si>
  <si>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</si>
  <si>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</si>
  <si>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</si>
  <si>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</si>
  <si>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</si>
  <si>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</si>
  <si>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</si>
  <si>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</si>
  <si>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</si>
  <si>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</si>
  <si>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</si>
  <si>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</si>
  <si>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</si>
  <si>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</si>
  <si>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</si>
  <si>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</si>
  <si>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</si>
  <si>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</si>
  <si>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</si>
  <si>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</si>
  <si>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</si>
  <si>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</si>
  <si>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</si>
  <si>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</si>
  <si>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</si>
  <si>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</si>
  <si>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</si>
  <si>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</si>
  <si>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</si>
  <si>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</si>
  <si>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</si>
  <si>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</si>
  <si>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</si>
  <si>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</si>
  <si>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</si>
  <si>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</si>
  <si>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</si>
  <si>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</si>
  <si>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</si>
  <si>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</si>
  <si>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</si>
  <si>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</si>
  <si>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</si>
  <si>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</si>
  <si>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</si>
  <si>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</si>
  <si>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</si>
  <si>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</si>
  <si>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</si>
  <si>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</si>
  <si>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</si>
  <si>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</si>
  <si>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</si>
  <si>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</si>
  <si>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</si>
  <si>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</si>
  <si>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</si>
  <si>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</si>
  <si>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</si>
  <si>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</si>
  <si>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</si>
  <si>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</si>
  <si>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</si>
  <si>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</si>
  <si>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</si>
  <si>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</si>
  <si>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</si>
  <si>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</si>
  <si>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</si>
  <si>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</si>
  <si>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</si>
  <si>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</si>
  <si>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</si>
  <si>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</si>
  <si>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</si>
  <si>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</si>
  <si>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</si>
  <si>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</si>
  <si>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</si>
  <si>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</si>
  <si>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</si>
  <si>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</si>
  <si>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</si>
  <si>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</si>
  <si>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</si>
  <si>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</si>
  <si>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</si>
  <si>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</si>
  <si>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</si>
  <si>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</si>
  <si>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</si>
  <si>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</si>
  <si>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</si>
  <si>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</si>
  <si>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</si>
  <si>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</si>
  <si>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</si>
  <si>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</si>
  <si>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</si>
  <si>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</si>
  <si>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</si>
  <si>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</si>
  <si>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</si>
  <si>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</si>
  <si>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</si>
  <si>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</si>
  <si>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</si>
  <si>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</si>
  <si>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</si>
  <si>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</si>
  <si>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</si>
  <si>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</si>
  <si>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</si>
  <si>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</si>
  <si>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</si>
  <si>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</si>
  <si>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</si>
  <si>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</si>
  <si>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</si>
  <si>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</si>
  <si>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</si>
  <si>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</si>
  <si>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</si>
  <si>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</si>
  <si>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</si>
  <si>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</si>
  <si>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</si>
  <si>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</si>
  <si>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</si>
  <si>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</si>
  <si>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</si>
  <si>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</si>
  <si>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</si>
  <si>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</si>
  <si>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</si>
  <si>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</si>
  <si>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</si>
  <si>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</si>
  <si>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</si>
  <si>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</si>
  <si>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</si>
  <si>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</si>
  <si>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</si>
  <si>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</si>
  <si>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</si>
  <si>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</si>
  <si>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</si>
  <si>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</si>
  <si>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</si>
  <si>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</si>
  <si>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</si>
  <si>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</si>
  <si>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</si>
  <si>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</si>
  <si>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</si>
  <si>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</si>
  <si>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</si>
  <si>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</si>
  <si>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</si>
  <si>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</si>
  <si>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</si>
  <si>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</si>
  <si>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</si>
  <si>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</si>
  <si>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</si>
  <si>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</si>
  <si>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</si>
  <si>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</si>
  <si>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</si>
  <si>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</si>
  <si>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</si>
  <si>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</si>
  <si>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</si>
  <si>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</si>
  <si>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</si>
  <si>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</si>
  <si>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</si>
  <si>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</si>
  <si>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</si>
  <si>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</si>
  <si>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</si>
  <si>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</si>
  <si>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</si>
  <si>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</si>
  <si>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</si>
  <si>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</si>
  <si>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</si>
  <si>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</si>
  <si>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</si>
  <si>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</si>
  <si>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</si>
  <si>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</si>
  <si>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</si>
  <si>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</si>
  <si>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</si>
  <si>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</si>
  <si>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</si>
  <si>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</si>
  <si>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</si>
  <si>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</si>
  <si>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</si>
  <si>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</si>
  <si>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</si>
  <si>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</si>
  <si>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</si>
  <si>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</si>
  <si>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</si>
  <si>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</si>
  <si>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</si>
  <si>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</si>
  <si>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</si>
  <si>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</si>
  <si>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</si>
  <si>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</si>
  <si>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</si>
  <si>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</si>
  <si>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</si>
  <si>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</si>
  <si>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</si>
  <si>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</si>
  <si>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</si>
  <si>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</si>
  <si>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</si>
  <si>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</si>
  <si>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</si>
  <si>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</si>
  <si>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</si>
  <si>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</si>
  <si>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</si>
  <si>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</si>
  <si>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</si>
  <si>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</si>
  <si>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</si>
  <si>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</si>
  <si>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</si>
  <si>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</si>
  <si>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</si>
  <si>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</si>
  <si>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</si>
  <si>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</si>
  <si>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</si>
  <si>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</si>
  <si>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</si>
  <si>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</si>
  <si>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</si>
  <si>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</si>
  <si>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</si>
  <si>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</si>
  <si>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</si>
  <si>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</si>
  <si>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</si>
  <si>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</si>
  <si>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</si>
  <si>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</si>
  <si>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</si>
  <si>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</si>
  <si>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</si>
  <si>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</si>
  <si>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</si>
  <si>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</si>
  <si>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</si>
  <si>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</si>
  <si>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</si>
  <si>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</si>
  <si>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</si>
  <si>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</si>
  <si>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</si>
  <si>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</si>
  <si>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</si>
  <si>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</si>
  <si>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</si>
  <si>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</si>
  <si>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</si>
  <si>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</si>
  <si>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</si>
  <si>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</si>
  <si>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</si>
  <si>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</si>
  <si>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</si>
  <si>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</si>
  <si>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</si>
  <si>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</si>
  <si>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</si>
  <si>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</si>
  <si>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</si>
  <si>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</si>
  <si>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</si>
  <si>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</si>
  <si>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</si>
  <si>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</si>
  <si>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</si>
  <si>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</si>
  <si>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</si>
  <si>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</si>
  <si>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</si>
  <si>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</si>
  <si>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</si>
  <si>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</si>
  <si>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</si>
  <si>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</si>
  <si>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</si>
  <si>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</si>
  <si>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</si>
  <si>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</si>
  <si>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</si>
  <si>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</si>
  <si>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</si>
  <si>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</si>
  <si>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</si>
  <si>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</si>
  <si>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</si>
  <si>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</si>
  <si>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</si>
  <si>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</si>
  <si>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</si>
  <si>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</si>
  <si>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</si>
  <si>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</si>
  <si>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</si>
  <si>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</si>
  <si>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</si>
  <si>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</si>
  <si>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</si>
  <si>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</si>
  <si>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</si>
  <si>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</si>
  <si>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</si>
  <si>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</si>
  <si>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</si>
  <si>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</si>
  <si>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</si>
  <si>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</si>
  <si>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</si>
  <si>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</si>
  <si>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</si>
  <si>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</si>
  <si>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</si>
  <si>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</si>
  <si>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</si>
  <si>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</si>
  <si>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</si>
  <si>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</si>
  <si>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</si>
  <si>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</si>
  <si>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</si>
  <si>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</si>
  <si>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</si>
  <si>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</si>
  <si>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</si>
  <si>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</si>
  <si>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</si>
  <si>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</si>
  <si>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</si>
  <si>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</si>
  <si>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</si>
  <si>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</si>
  <si>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</si>
  <si>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</si>
  <si>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</si>
  <si>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</si>
  <si>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</si>
  <si>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</si>
  <si>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</si>
  <si>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</si>
  <si>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</si>
  <si>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</si>
  <si>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</si>
  <si>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</si>
  <si>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</si>
  <si>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</si>
  <si>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</si>
  <si>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</si>
  <si>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</si>
  <si>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</si>
  <si>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</si>
  <si>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</si>
  <si>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</si>
  <si>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</si>
  <si>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</si>
  <si>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</si>
  <si>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</si>
  <si>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</si>
  <si>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</si>
  <si>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</si>
  <si>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</si>
  <si>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</si>
  <si>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</si>
  <si>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</si>
  <si>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</si>
  <si>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</si>
  <si>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</si>
  <si>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</si>
  <si>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</si>
  <si>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</si>
  <si>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</si>
  <si>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</si>
  <si>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</si>
  <si>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</si>
  <si>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</si>
  <si>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</si>
  <si>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</si>
  <si>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</si>
  <si>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</si>
  <si>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</si>
  <si>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</si>
  <si>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</si>
  <si>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</si>
  <si>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</si>
  <si>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</si>
  <si>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</si>
  <si>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</si>
  <si>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</si>
  <si>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</si>
  <si>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</si>
  <si>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</si>
  <si>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</si>
  <si>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</si>
  <si>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</si>
  <si>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</si>
  <si>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</si>
  <si>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</si>
  <si>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</si>
  <si>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</si>
  <si>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</si>
  <si>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</si>
  <si>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</si>
  <si>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</si>
  <si>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</si>
  <si>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</si>
  <si>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</si>
  <si>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</si>
  <si>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</si>
  <si>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</si>
  <si>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</si>
  <si>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</si>
  <si>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</si>
  <si>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</si>
  <si>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</si>
  <si>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</si>
  <si>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</si>
  <si>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</si>
  <si>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</si>
  <si>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</si>
  <si>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</si>
  <si>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</si>
  <si>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</si>
  <si>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</si>
  <si>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</si>
  <si>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</si>
  <si>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</si>
  <si>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</si>
  <si>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</si>
  <si>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</si>
  <si>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</si>
  <si>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</si>
  <si>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</si>
  <si>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</si>
  <si>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</si>
  <si>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</si>
  <si>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</si>
  <si>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</si>
  <si>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</si>
  <si>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</si>
  <si>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</si>
  <si>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</si>
  <si>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</si>
  <si>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</si>
  <si>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</si>
  <si>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</si>
  <si>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</si>
  <si>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</si>
  <si>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</si>
  <si>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</si>
  <si>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</si>
  <si>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</si>
  <si>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</si>
  <si>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</si>
  <si>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</si>
  <si>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</si>
  <si>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</si>
  <si>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</si>
  <si>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</si>
  <si>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</si>
  <si>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</si>
  <si>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</si>
  <si>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</si>
  <si>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</si>
  <si>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</si>
  <si>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</si>
  <si>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</si>
  <si>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</si>
  <si>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</si>
  <si>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</si>
  <si>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</si>
  <si>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</si>
  <si>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</si>
  <si>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</si>
  <si>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</si>
  <si>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</si>
  <si>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</si>
  <si>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</si>
  <si>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</si>
  <si>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</si>
  <si>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</si>
  <si>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</si>
  <si>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</si>
  <si>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</si>
  <si>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</si>
  <si>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</si>
  <si>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</si>
  <si>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</si>
  <si>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</si>
  <si>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</si>
  <si>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</si>
  <si>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</si>
  <si>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</si>
  <si>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</si>
  <si>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</si>
  <si>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</si>
  <si>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</si>
  <si>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</si>
  <si>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</si>
  <si>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</si>
  <si>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</si>
  <si>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</si>
  <si>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</si>
  <si>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</si>
  <si>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</si>
  <si>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</si>
  <si>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</si>
  <si>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</si>
  <si>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</si>
  <si>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</si>
  <si>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</si>
  <si>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</si>
  <si>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</si>
  <si>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</si>
  <si>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</si>
  <si>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</si>
  <si>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</si>
  <si>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</si>
  <si>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</si>
  <si>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</si>
  <si>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</si>
  <si>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</si>
  <si>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</si>
  <si>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</si>
  <si>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</si>
  <si>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</si>
  <si>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</si>
  <si>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</si>
  <si>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</si>
  <si>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</si>
  <si>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</si>
  <si>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</si>
  <si>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</si>
  <si>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</si>
  <si>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</si>
  <si>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</si>
  <si>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</si>
  <si>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</si>
  <si>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</si>
  <si>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</si>
  <si>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</si>
  <si>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</si>
  <si>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</si>
  <si>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</si>
  <si>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</si>
  <si>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</si>
  <si>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</si>
  <si>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</si>
  <si>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</si>
  <si>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</si>
  <si>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</si>
  <si>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</si>
  <si>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</si>
  <si>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</si>
  <si>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</si>
  <si>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</si>
  <si>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</si>
  <si>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</si>
  <si>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</si>
  <si>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</si>
  <si>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</si>
  <si>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</si>
  <si>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</si>
  <si>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</si>
  <si>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</si>
  <si>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</si>
  <si>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</si>
  <si>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</si>
  <si>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</si>
  <si>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</si>
  <si>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</si>
  <si>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</si>
  <si>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</si>
  <si>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</si>
  <si>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</si>
  <si>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</si>
  <si>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</si>
  <si>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</si>
  <si>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</si>
  <si>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</si>
  <si>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</si>
  <si>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</si>
  <si>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</si>
  <si>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</si>
  <si>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</si>
  <si>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</si>
  <si>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</si>
  <si>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</si>
  <si>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</si>
  <si>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</si>
  <si>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</si>
  <si>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</si>
  <si>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</si>
  <si>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</si>
  <si>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</si>
  <si>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</si>
  <si>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</si>
  <si>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</si>
  <si>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</si>
  <si>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</si>
  <si>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</si>
  <si>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</si>
  <si>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</si>
  <si>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</si>
  <si>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</si>
  <si>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</si>
  <si>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</si>
  <si>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</si>
  <si>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</si>
  <si>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</si>
  <si>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</si>
  <si>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</si>
  <si>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</si>
  <si>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</si>
  <si>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</si>
  <si>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</si>
  <si>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</si>
  <si>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</si>
  <si>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</si>
  <si>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</si>
  <si>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</si>
  <si>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</si>
  <si>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</si>
  <si>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</si>
  <si>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</si>
  <si>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</si>
  <si>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</si>
  <si>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</si>
  <si>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</si>
  <si>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</si>
  <si>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</si>
  <si>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</si>
  <si>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</si>
  <si>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</si>
  <si>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</si>
  <si>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</si>
  <si>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</si>
  <si>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</si>
  <si>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</si>
  <si>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</si>
  <si>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</si>
  <si>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</si>
  <si>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</si>
  <si>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</si>
  <si>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</si>
  <si>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</si>
  <si>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</si>
  <si>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</si>
  <si>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</si>
  <si>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</si>
  <si>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</si>
  <si>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</si>
  <si>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</si>
  <si>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</si>
  <si>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</si>
  <si>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</si>
  <si>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</si>
  <si>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</si>
  <si>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</si>
  <si>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</si>
  <si>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</si>
  <si>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</si>
  <si>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</si>
  <si>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</si>
  <si>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</si>
  <si>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</si>
  <si>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</si>
  <si>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</si>
  <si>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</si>
  <si>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</si>
  <si>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</si>
  <si>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</si>
  <si>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</si>
  <si>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</si>
  <si>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</si>
  <si>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</si>
  <si>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</si>
  <si>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</si>
  <si>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</si>
  <si>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</si>
  <si>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</si>
  <si>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</si>
  <si>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</si>
  <si>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</si>
  <si>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</si>
  <si>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</si>
  <si>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</si>
  <si>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</si>
  <si>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</si>
  <si>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</si>
  <si>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</si>
  <si>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</si>
  <si>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</si>
  <si>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</si>
  <si>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</si>
  <si>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</si>
  <si>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</si>
  <si>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</si>
  <si>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</si>
  <si>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</si>
  <si>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</si>
  <si>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</si>
  <si>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</si>
  <si>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</si>
  <si>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</si>
  <si>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</si>
  <si>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</si>
  <si>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</si>
  <si>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</si>
  <si>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</si>
  <si>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</si>
  <si>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</si>
  <si>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</si>
  <si>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</si>
  <si>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</si>
  <si>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</si>
  <si>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</si>
  <si>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</si>
  <si>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</si>
  <si>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</si>
  <si>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</si>
  <si>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</si>
  <si>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</si>
  <si>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</si>
  <si>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</si>
  <si>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</si>
  <si>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</si>
  <si>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</si>
  <si>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</si>
  <si>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</si>
  <si>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</si>
  <si>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</si>
  <si>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</si>
  <si>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</si>
  <si>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</si>
  <si>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</si>
  <si>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</si>
  <si>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</si>
  <si>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</si>
  <si>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</si>
  <si>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</si>
  <si>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</si>
  <si>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</si>
  <si>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</si>
  <si>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</si>
  <si>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</si>
  <si>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</si>
  <si>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</si>
  <si>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</si>
  <si>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</si>
  <si>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</si>
  <si>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</si>
  <si>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</si>
  <si>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</si>
  <si>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</si>
  <si>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</si>
  <si>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</si>
  <si>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</si>
  <si>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</si>
  <si>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</si>
  <si>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</si>
  <si>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</si>
  <si>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</si>
  <si>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</si>
  <si>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</si>
  <si>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</si>
  <si>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</si>
  <si>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</si>
  <si>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</si>
  <si>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</si>
  <si>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</si>
  <si>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</si>
  <si>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</si>
  <si>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</si>
  <si>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</si>
  <si>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</si>
  <si>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</si>
  <si>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</si>
  <si>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</si>
  <si>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</si>
  <si>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</si>
  <si>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</si>
  <si>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</si>
  <si>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</si>
  <si>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</si>
  <si>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</si>
  <si>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</si>
  <si>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</si>
  <si>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</si>
  <si>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</si>
  <si>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</si>
  <si>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</si>
  <si>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</si>
  <si>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</si>
  <si>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</si>
  <si>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</si>
  <si>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</si>
  <si>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</si>
  <si>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</si>
  <si>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</si>
  <si>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</si>
  <si>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</si>
  <si>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</si>
  <si>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</si>
  <si>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</si>
  <si>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</si>
  <si>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</si>
  <si>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</si>
  <si>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</si>
  <si>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</si>
  <si>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</si>
  <si>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</si>
  <si>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</si>
  <si>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</si>
  <si>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</si>
  <si>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</si>
  <si>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</si>
  <si>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</si>
  <si>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</si>
  <si>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</si>
  <si>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</si>
  <si>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</si>
  <si>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</si>
  <si>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</si>
  <si>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</si>
  <si>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</si>
  <si>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</si>
  <si>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</si>
  <si>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</si>
  <si>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</si>
  <si>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</si>
  <si>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</si>
  <si>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</si>
  <si>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</si>
  <si>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</si>
  <si>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</si>
  <si>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</si>
  <si>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</si>
  <si>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</si>
  <si>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</si>
  <si>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</si>
  <si>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</si>
  <si>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</si>
  <si>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</si>
  <si>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</si>
  <si>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</si>
  <si>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</si>
  <si>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</si>
  <si>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</si>
  <si>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</si>
  <si>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</si>
  <si>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</si>
  <si>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</si>
  <si>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</si>
  <si>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</si>
  <si>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</si>
  <si>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</si>
  <si>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</si>
  <si>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</si>
  <si>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</si>
  <si>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</si>
  <si>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</si>
  <si>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</si>
  <si>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</si>
  <si>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</si>
  <si>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</si>
  <si>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</si>
  <si>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</si>
  <si>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</si>
  <si>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</si>
  <si>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</si>
  <si>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</si>
  <si>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</si>
  <si>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</si>
  <si>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</si>
  <si>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</si>
  <si>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</si>
  <si>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</si>
  <si>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</si>
  <si>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</si>
  <si>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</si>
  <si>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</si>
  <si>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</si>
  <si>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</si>
  <si>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</si>
  <si>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</si>
  <si>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</si>
  <si>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</si>
  <si>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</si>
  <si>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</si>
  <si>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</si>
  <si>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</si>
  <si>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</si>
  <si>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</si>
  <si>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</si>
  <si>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</si>
  <si>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</si>
  <si>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</si>
  <si>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</si>
  <si>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</si>
  <si>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</si>
  <si>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</si>
  <si>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</si>
  <si>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</si>
  <si>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</si>
  <si>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</si>
  <si>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</si>
  <si>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</si>
  <si>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</si>
  <si>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</si>
  <si>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</si>
  <si>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</si>
  <si>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</si>
  <si>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</si>
  <si>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</si>
  <si>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</si>
  <si>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</si>
  <si>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</si>
  <si>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</si>
  <si>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</si>
  <si>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</si>
  <si>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</si>
  <si>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</si>
  <si>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</si>
  <si>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</si>
  <si>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</si>
  <si>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</si>
  <si>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</si>
  <si>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</si>
  <si>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</si>
  <si>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</si>
  <si>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</si>
  <si>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</si>
  <si>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</si>
  <si>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</si>
  <si>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</si>
  <si>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</si>
  <si>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</si>
  <si>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</si>
  <si>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</si>
  <si>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</si>
  <si>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</si>
  <si>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</si>
  <si>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</si>
  <si>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</si>
  <si>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</si>
  <si>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</si>
  <si>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</si>
  <si>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</si>
  <si>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</si>
  <si>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</si>
  <si>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</si>
  <si>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</si>
  <si>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</si>
  <si>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</si>
  <si>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</si>
  <si>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</si>
  <si>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</si>
  <si>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</si>
  <si>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</si>
  <si>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</si>
  <si>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</si>
  <si>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</si>
  <si>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</si>
  <si>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</si>
  <si>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</si>
  <si>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</si>
  <si>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</si>
  <si>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</si>
  <si>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</si>
  <si>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</si>
  <si>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</si>
  <si>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</si>
  <si>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</si>
  <si>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</si>
  <si>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</si>
  <si>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</si>
  <si>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</si>
  <si>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</si>
  <si>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</si>
  <si>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</si>
  <si>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</si>
  <si>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</si>
  <si>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</si>
  <si>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</si>
  <si>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</si>
  <si>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</si>
  <si>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</si>
  <si>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</si>
  <si>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</si>
  <si>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</si>
  <si>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</si>
  <si>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</si>
  <si>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</si>
  <si>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</si>
  <si>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</si>
  <si>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</si>
  <si>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</si>
  <si>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</si>
  <si>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</si>
  <si>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</si>
  <si>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</si>
  <si>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</si>
  <si>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</si>
  <si>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</si>
  <si>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</si>
  <si>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</si>
  <si>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</si>
  <si>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</si>
  <si>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</si>
  <si>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</si>
  <si>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</si>
  <si>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</si>
  <si>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</si>
  <si>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</si>
  <si>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</si>
  <si>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</si>
  <si>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</si>
  <si>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</si>
  <si>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</si>
  <si>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</si>
  <si>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</si>
  <si>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</si>
  <si>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</si>
  <si>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</si>
  <si>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</si>
  <si>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</si>
  <si>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</si>
  <si>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</si>
  <si>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</si>
  <si>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</si>
  <si>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</si>
  <si>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</si>
  <si>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</si>
  <si>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</si>
  <si>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</si>
  <si>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</si>
  <si>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</si>
  <si>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</si>
  <si>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</si>
  <si>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</si>
  <si>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</si>
  <si>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</si>
  <si>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</si>
  <si>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</si>
  <si>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</si>
  <si>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</si>
  <si>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</si>
  <si>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</si>
  <si>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</si>
  <si>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</si>
  <si>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</si>
  <si>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</si>
  <si>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</si>
  <si>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</si>
  <si>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</si>
  <si>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</si>
  <si>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</si>
  <si>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</si>
  <si>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</si>
  <si>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</si>
  <si>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</si>
  <si>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</si>
  <si>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</si>
  <si>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</si>
  <si>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</si>
  <si>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</si>
  <si>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</si>
  <si>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</si>
  <si>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</si>
  <si>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</si>
  <si>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</si>
  <si>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</si>
  <si>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</si>
  <si>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</si>
  <si>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</si>
  <si>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</si>
  <si>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</si>
  <si>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</si>
  <si>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</si>
  <si>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</si>
  <si>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</si>
  <si>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</si>
  <si>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</si>
  <si>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</si>
  <si>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</si>
  <si>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</si>
  <si>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</si>
  <si>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</si>
  <si>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</si>
  <si>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</si>
  <si>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</si>
  <si>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</si>
  <si>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</si>
  <si>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</si>
  <si>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</si>
  <si>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</si>
  <si>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</si>
  <si>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</si>
  <si>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</si>
  <si>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</si>
  <si>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</si>
  <si>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</si>
  <si>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</si>
  <si>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</si>
  <si>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</si>
  <si>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</si>
  <si>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</si>
  <si>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</si>
  <si>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</si>
  <si>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</si>
  <si>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</si>
  <si>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</si>
  <si>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</si>
  <si>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</si>
  <si>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</si>
  <si>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</si>
  <si>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</si>
  <si>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</si>
  <si>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</si>
  <si>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</si>
  <si>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</si>
  <si>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</si>
  <si>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</si>
  <si>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</si>
  <si>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</si>
  <si>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</si>
  <si>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</si>
  <si>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</si>
  <si>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</si>
  <si>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</si>
  <si>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</si>
  <si>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</si>
  <si>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</si>
  <si>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</si>
  <si>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</si>
  <si>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</si>
  <si>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</si>
  <si>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</si>
  <si>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</si>
  <si>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</si>
  <si>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</si>
  <si>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</si>
  <si>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</si>
  <si>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</si>
  <si>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</si>
  <si>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</si>
  <si>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</si>
  <si>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</si>
  <si>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</si>
  <si>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</si>
  <si>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</si>
  <si>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</si>
  <si>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</si>
  <si>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</si>
  <si>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</si>
  <si>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</si>
  <si>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</si>
  <si>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</si>
  <si>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</si>
  <si>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</si>
  <si>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</si>
  <si>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</si>
  <si>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</si>
  <si>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</si>
  <si>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</si>
  <si>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</si>
  <si>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</si>
  <si>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</si>
  <si>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</si>
  <si>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</si>
  <si>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</si>
  <si>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</si>
  <si>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</si>
  <si>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</si>
  <si>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</si>
  <si>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</si>
  <si>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</si>
  <si>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</si>
  <si>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</si>
  <si>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</si>
  <si>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</si>
  <si>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</si>
  <si>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</si>
  <si>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</si>
  <si>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</si>
  <si>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</si>
  <si>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</si>
  <si>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</si>
  <si>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</si>
  <si>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</si>
  <si>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</si>
  <si>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</si>
  <si>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</si>
  <si>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</si>
  <si>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</si>
  <si>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</si>
  <si>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</si>
  <si>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</si>
  <si>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</si>
  <si>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</si>
  <si>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</si>
  <si>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</si>
  <si>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</si>
  <si>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</si>
  <si>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</si>
  <si>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</si>
  <si>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</si>
  <si>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</si>
  <si>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</si>
  <si>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</si>
  <si>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</si>
  <si>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</si>
  <si>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</si>
  <si>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</si>
  <si>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</si>
  <si>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</si>
  <si>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</si>
  <si>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</si>
  <si>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</si>
  <si>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</si>
  <si>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</si>
  <si>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</si>
  <si>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</si>
  <si>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</si>
  <si>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</si>
  <si>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</si>
  <si>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</si>
  <si>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</si>
  <si>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</si>
  <si>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</si>
  <si>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</si>
  <si>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</si>
  <si>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</si>
  <si>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</si>
  <si>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</si>
  <si>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</si>
  <si>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</si>
  <si>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</si>
  <si>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</si>
  <si>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</si>
  <si>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</si>
  <si>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</si>
  <si>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</si>
  <si>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</si>
  <si>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</si>
  <si>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</si>
  <si>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</si>
  <si>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</si>
  <si>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</si>
  <si>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</si>
  <si>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</si>
  <si>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</si>
  <si>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</si>
  <si>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</si>
  <si>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</si>
  <si>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</si>
  <si>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</si>
  <si>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</si>
  <si>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</si>
  <si>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</si>
  <si>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</si>
  <si>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</si>
  <si>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</si>
  <si>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</si>
  <si>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</si>
  <si>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</si>
  <si>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</si>
  <si>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</si>
  <si>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</si>
  <si>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</si>
  <si>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</si>
  <si>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</si>
  <si>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</si>
  <si>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</si>
  <si>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</si>
  <si>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</si>
  <si>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</si>
  <si>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</si>
  <si>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</si>
  <si>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</si>
  <si>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</si>
  <si>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</si>
  <si>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</si>
  <si>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</si>
  <si>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</si>
  <si>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</si>
  <si>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</si>
  <si>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</si>
  <si>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</si>
  <si>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</si>
  <si>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</si>
  <si>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</si>
  <si>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</si>
  <si>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</si>
  <si>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</si>
  <si>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</si>
  <si>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</si>
  <si>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</si>
  <si>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</si>
  <si>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</si>
  <si>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</si>
  <si>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</si>
  <si>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</si>
  <si>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</si>
  <si>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</si>
  <si>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</si>
  <si>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</si>
  <si>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</si>
  <si>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</si>
  <si>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</si>
  <si>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</si>
  <si>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</si>
  <si>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</si>
  <si>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</si>
  <si>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</si>
  <si>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</si>
  <si>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</si>
  <si>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</si>
  <si>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</si>
  <si>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</si>
  <si>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</si>
  <si>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</si>
  <si>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</si>
  <si>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</si>
  <si>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</si>
  <si>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</si>
  <si>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</si>
  <si>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</si>
  <si>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</si>
  <si>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</si>
  <si>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</si>
  <si>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</si>
  <si>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</si>
  <si>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</si>
  <si>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</si>
  <si>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</si>
  <si>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</si>
  <si>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</si>
  <si>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</si>
  <si>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</si>
  <si>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</si>
  <si>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</si>
  <si>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</si>
  <si>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</si>
  <si>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</si>
  <si>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</si>
  <si>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</si>
  <si>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</si>
  <si>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</si>
  <si>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</si>
  <si>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</si>
  <si>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</si>
  <si>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</si>
  <si>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</si>
  <si>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</si>
  <si>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</si>
  <si>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</si>
  <si>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</si>
  <si>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</si>
  <si>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</si>
  <si>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</si>
  <si>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</si>
  <si>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</si>
  <si>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</si>
  <si>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</si>
  <si>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</si>
  <si>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</si>
  <si>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</si>
  <si>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</si>
  <si>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</si>
  <si>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</si>
  <si>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</si>
  <si>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</si>
  <si>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</si>
  <si>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</si>
  <si>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</si>
  <si>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</si>
  <si>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</si>
  <si>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</si>
  <si>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</si>
  <si>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</si>
  <si>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</si>
  <si>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</si>
  <si>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</si>
  <si>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</si>
  <si>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</si>
  <si>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</si>
  <si>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</si>
  <si>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</si>
  <si>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</si>
  <si>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</si>
  <si>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</si>
  <si>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</si>
  <si>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</si>
  <si>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</si>
  <si>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</si>
  <si>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</si>
  <si>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</si>
  <si>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</si>
  <si>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</si>
  <si>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</si>
  <si>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</si>
  <si>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</si>
  <si>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</si>
  <si>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</si>
  <si>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</si>
  <si>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</si>
  <si>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</si>
  <si>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</si>
  <si>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</si>
  <si>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</si>
  <si>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</si>
  <si>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</si>
  <si>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</si>
  <si>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</si>
  <si>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</si>
  <si>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</si>
  <si>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</si>
  <si>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</si>
  <si>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</si>
  <si>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</si>
  <si>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</si>
  <si>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</si>
  <si>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</si>
  <si>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</si>
  <si>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</si>
  <si>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</si>
  <si>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</si>
  <si>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</si>
  <si>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</si>
  <si>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</si>
  <si>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</si>
  <si>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</si>
  <si>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</si>
  <si>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</si>
  <si>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</si>
  <si>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</si>
  <si>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</si>
  <si>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</si>
  <si>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</si>
  <si>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</si>
  <si>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</si>
  <si>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</si>
  <si>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</si>
  <si>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</si>
  <si>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</si>
  <si>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</si>
  <si>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</si>
  <si>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</si>
  <si>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</si>
  <si>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</si>
  <si>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</si>
  <si>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</si>
  <si>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</si>
  <si>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</si>
  <si>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</si>
  <si>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</si>
  <si>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</si>
  <si>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</si>
  <si>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</si>
  <si>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</si>
  <si>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</si>
  <si>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</si>
  <si>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</si>
  <si>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</si>
  <si>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</si>
  <si>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</si>
  <si>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</si>
  <si>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</si>
  <si>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</si>
  <si>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</si>
  <si>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</si>
  <si>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</si>
  <si>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</si>
  <si>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</si>
  <si>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</si>
  <si>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</si>
  <si>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</si>
  <si>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</si>
  <si>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</si>
  <si>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</si>
  <si>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</si>
  <si>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</si>
  <si>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</si>
  <si>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</si>
  <si>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</si>
  <si>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</si>
  <si>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</si>
  <si>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</si>
  <si>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</si>
  <si>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</si>
  <si>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</si>
  <si>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</si>
  <si>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</si>
  <si>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</si>
  <si>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</si>
  <si>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</si>
  <si>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</si>
  <si>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</si>
  <si>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</si>
  <si>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</si>
  <si>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</si>
  <si>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</si>
  <si>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</si>
  <si>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</si>
  <si>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</si>
  <si>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</si>
  <si>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</si>
  <si>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</si>
  <si>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</si>
  <si>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</si>
  <si>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</si>
  <si>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</si>
  <si>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</si>
  <si>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</si>
  <si>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</si>
  <si>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</si>
  <si>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</si>
  <si>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</si>
  <si>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</si>
  <si>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</si>
  <si>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</si>
  <si>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</si>
  <si>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</si>
  <si>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</si>
  <si>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</si>
  <si>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</si>
  <si>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</si>
  <si>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</si>
  <si>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</si>
  <si>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</si>
  <si>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</si>
  <si>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</si>
  <si>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</si>
  <si>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</si>
  <si>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</si>
  <si>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</si>
  <si>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</si>
  <si>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</si>
  <si>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</si>
  <si>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</si>
  <si>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</si>
  <si>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</si>
  <si>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</si>
  <si>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</si>
  <si>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</si>
  <si>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</si>
  <si>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</si>
  <si>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</si>
  <si>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</si>
  <si>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</si>
  <si>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</si>
  <si>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</si>
  <si>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</si>
  <si>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</si>
  <si>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</si>
  <si>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</si>
  <si>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</si>
  <si>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</si>
  <si>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</si>
  <si>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</si>
  <si>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</si>
  <si>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</si>
  <si>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</si>
  <si>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</si>
  <si>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</si>
  <si>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</si>
  <si>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</si>
  <si>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</si>
  <si>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</si>
  <si>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</si>
  <si>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</si>
  <si>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</si>
  <si>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</si>
  <si>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</si>
  <si>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</si>
  <si>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</si>
  <si>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</si>
  <si>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</si>
  <si>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</si>
  <si>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</si>
  <si>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</si>
  <si>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</si>
  <si>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</si>
  <si>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</si>
  <si>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</si>
  <si>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</si>
  <si>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</si>
  <si>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</si>
  <si>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</si>
  <si>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</si>
  <si>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</si>
  <si>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</si>
  <si>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</si>
  <si>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</si>
  <si>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</si>
  <si>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</si>
  <si>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</si>
  <si>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</si>
  <si>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</si>
  <si>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</si>
  <si>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</si>
  <si>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</si>
  <si>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</si>
  <si>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</si>
  <si>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</si>
  <si>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</si>
  <si>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</si>
  <si>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</si>
  <si>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</si>
  <si>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</si>
  <si>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</si>
  <si>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</si>
  <si>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</si>
  <si>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</si>
  <si>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</si>
  <si>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</si>
  <si>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</si>
  <si>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</si>
  <si>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</si>
  <si>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</si>
  <si>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</si>
  <si>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</si>
  <si>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</si>
  <si>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</si>
  <si>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</si>
  <si>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</si>
  <si>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</si>
  <si>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</si>
  <si>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</si>
  <si>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</si>
  <si>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</si>
  <si>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</si>
  <si>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</si>
  <si>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</si>
  <si>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</si>
  <si>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</si>
  <si>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</si>
  <si>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</si>
  <si>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</si>
  <si>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</si>
  <si>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</si>
  <si>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</si>
  <si>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</si>
  <si>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</si>
  <si>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</si>
  <si>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</si>
  <si>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</si>
  <si>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</si>
  <si>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</si>
  <si>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</si>
  <si>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</si>
  <si>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</si>
  <si>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</si>
  <si>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</si>
  <si>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</si>
  <si>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</si>
  <si>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</si>
  <si>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</si>
  <si>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</si>
  <si>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</si>
  <si>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</si>
  <si>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</si>
  <si>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</si>
  <si>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</si>
  <si>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</si>
  <si>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</si>
  <si>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</si>
  <si>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</si>
  <si>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</si>
  <si>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</si>
  <si>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</si>
  <si>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</si>
  <si>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</si>
  <si>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</si>
  <si>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</si>
  <si>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</si>
  <si>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</si>
  <si>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</si>
  <si>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</si>
  <si>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</si>
  <si>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</si>
  <si>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</si>
  <si>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</si>
  <si>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</si>
  <si>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</si>
  <si>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</si>
  <si>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</si>
  <si>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</si>
  <si>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</si>
  <si>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</si>
  <si>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</si>
  <si>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</si>
  <si>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</si>
  <si>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</si>
  <si>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</si>
  <si>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</si>
  <si>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</si>
  <si>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</si>
  <si>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</si>
  <si>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</si>
  <si>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</si>
  <si>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</si>
  <si>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</si>
  <si>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</si>
  <si>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</si>
  <si>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</si>
  <si>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</si>
  <si>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</si>
  <si>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</si>
  <si>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</si>
  <si>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</si>
  <si>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</si>
  <si>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</si>
  <si>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</si>
  <si>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</si>
  <si>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</si>
  <si>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</si>
  <si>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</si>
  <si>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</si>
  <si>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</si>
  <si>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</si>
  <si>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</si>
  <si>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</si>
  <si>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</si>
  <si>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</si>
  <si>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</si>
  <si>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</si>
  <si>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</si>
  <si>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</si>
  <si>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</si>
  <si>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</si>
  <si>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</si>
  <si>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</si>
  <si>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</si>
  <si>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</si>
  <si>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</si>
  <si>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</si>
  <si>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</si>
  <si>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</si>
  <si>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</si>
  <si>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</si>
  <si>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</si>
  <si>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</si>
  <si>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</si>
  <si>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</si>
  <si>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</si>
  <si>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</si>
  <si>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</si>
  <si>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</si>
  <si>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</si>
  <si>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</si>
  <si>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</si>
  <si>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</si>
  <si>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</si>
  <si>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</si>
  <si>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</si>
  <si>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</si>
  <si>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</si>
  <si>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</si>
  <si>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</si>
  <si>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</si>
  <si>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</si>
  <si>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</si>
  <si>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</si>
  <si>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</si>
  <si>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</si>
  <si>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</si>
  <si>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</si>
  <si>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</si>
  <si>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</si>
  <si>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</si>
  <si>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</si>
  <si>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</si>
  <si>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</si>
  <si>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</si>
  <si>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</si>
  <si>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</si>
  <si>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</si>
  <si>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</si>
  <si>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</si>
  <si>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</si>
  <si>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</si>
  <si>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</si>
  <si>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</si>
  <si>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</si>
  <si>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</si>
  <si>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</si>
  <si>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</si>
  <si>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</si>
  <si>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</si>
  <si>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</si>
  <si>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</si>
  <si>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</si>
  <si>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</si>
  <si>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</si>
  <si>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</si>
  <si>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</si>
  <si>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</si>
  <si>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</si>
  <si>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</si>
  <si>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</si>
  <si>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</si>
  <si>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</si>
  <si>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</si>
  <si>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</si>
  <si>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</si>
  <si>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</si>
  <si>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</si>
  <si>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</si>
  <si>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</si>
  <si>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</si>
  <si>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</si>
  <si>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</si>
  <si>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</si>
  <si>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</si>
  <si>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</si>
  <si>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</si>
  <si>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</si>
  <si>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</si>
  <si>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</si>
  <si>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</si>
  <si>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</si>
  <si>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</si>
  <si>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</si>
  <si>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</si>
  <si>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</si>
  <si>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</si>
  <si>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</si>
  <si>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</si>
  <si>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</si>
  <si>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</si>
  <si>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</si>
  <si>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</si>
  <si>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</si>
  <si>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</si>
  <si>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</si>
  <si>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</si>
  <si>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</si>
  <si>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</si>
  <si>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</si>
  <si>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</si>
  <si>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</si>
  <si>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</si>
  <si>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</si>
  <si>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</si>
  <si>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</si>
  <si>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</si>
  <si>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</si>
  <si>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</si>
  <si>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</si>
  <si>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</si>
  <si>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</si>
  <si>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</si>
  <si>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</si>
  <si>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</si>
  <si>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</si>
  <si>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</si>
  <si>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</si>
  <si>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</si>
  <si>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</si>
  <si>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</si>
  <si>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</si>
  <si>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</si>
  <si>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</si>
  <si>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</si>
  <si>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</si>
  <si>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</si>
  <si>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</si>
  <si>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</si>
  <si>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</si>
  <si>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</si>
  <si>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</si>
  <si>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</si>
  <si>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</si>
  <si>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</si>
  <si>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</si>
  <si>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</si>
  <si>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</si>
  <si>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</si>
  <si>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</si>
  <si>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</si>
  <si>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</si>
  <si>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</si>
  <si>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</si>
  <si>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</si>
  <si>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</si>
  <si>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</si>
  <si>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</si>
  <si>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</si>
  <si>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</si>
  <si>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</si>
  <si>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</si>
  <si>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</si>
  <si>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</si>
  <si>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</si>
  <si>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</si>
  <si>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</si>
  <si>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</si>
  <si>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</si>
  <si>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</si>
  <si>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</si>
  <si>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</si>
  <si>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</si>
  <si>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</si>
  <si>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</si>
  <si>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</si>
  <si>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</si>
  <si>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</si>
  <si>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</si>
  <si>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</si>
  <si>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</si>
  <si>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</si>
  <si>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</si>
  <si>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</si>
  <si>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</si>
  <si>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</si>
  <si>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</si>
  <si>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</si>
  <si>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</si>
  <si>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</si>
  <si>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</si>
  <si>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</si>
  <si>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</si>
  <si>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</si>
  <si>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</si>
  <si>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</si>
  <si>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</si>
  <si>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</si>
  <si>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</si>
  <si>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</si>
  <si>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</si>
  <si>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</si>
  <si>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</si>
  <si>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</si>
  <si>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</si>
  <si>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</si>
  <si>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</si>
  <si>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</si>
  <si>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</si>
  <si>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</si>
  <si>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</si>
  <si>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</si>
  <si>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</si>
  <si>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</si>
  <si>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</si>
  <si>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</si>
  <si>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</si>
  <si>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</si>
  <si>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</si>
  <si>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</si>
  <si>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</si>
  <si>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</si>
  <si>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</si>
  <si>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</si>
  <si>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</si>
  <si>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</si>
  <si>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</si>
  <si>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</si>
  <si>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</si>
  <si>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</si>
  <si>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</si>
  <si>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</si>
  <si>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</si>
  <si>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</si>
  <si>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</si>
  <si>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</si>
  <si>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</si>
  <si>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</si>
  <si>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</si>
  <si>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</si>
  <si>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</si>
  <si>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</si>
  <si>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</si>
  <si>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</si>
  <si>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</si>
  <si>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</si>
  <si>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</si>
  <si>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</si>
  <si>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</si>
  <si>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</si>
  <si>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</si>
  <si>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</si>
  <si>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</si>
  <si>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</si>
  <si>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</si>
  <si>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</si>
  <si>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</si>
  <si>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</si>
  <si>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</si>
  <si>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</si>
  <si>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</si>
  <si>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</si>
  <si>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</si>
  <si>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</si>
  <si>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</si>
  <si>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</si>
  <si>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</si>
  <si>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</si>
  <si>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</si>
  <si>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</si>
  <si>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</si>
  <si>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</si>
  <si>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</si>
  <si>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</si>
  <si>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</si>
  <si>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</si>
  <si>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</si>
  <si>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</si>
  <si>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</si>
  <si>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</si>
  <si>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</si>
  <si>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</si>
  <si>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</si>
  <si>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</si>
  <si>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</si>
  <si>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</si>
  <si>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</si>
  <si>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</si>
  <si>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</si>
  <si>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</si>
  <si>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</si>
  <si>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</si>
  <si>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</si>
  <si>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</si>
  <si>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</si>
  <si>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</si>
  <si>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</si>
  <si>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</si>
  <si>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</si>
  <si>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</si>
  <si>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</si>
  <si>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</si>
  <si>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</si>
  <si>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</si>
  <si>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</si>
  <si>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</si>
  <si>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</si>
  <si>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</si>
  <si>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</si>
  <si>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</si>
  <si>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</si>
  <si>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</si>
  <si>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</si>
  <si>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</si>
  <si>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</si>
  <si>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</si>
  <si>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</si>
  <si>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</si>
  <si>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</si>
  <si>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</si>
  <si>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</si>
  <si>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</si>
  <si>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</si>
  <si>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</si>
  <si>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</si>
  <si>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</si>
  <si>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</si>
  <si>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</si>
  <si>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</si>
  <si>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</si>
  <si>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</si>
  <si>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</si>
  <si>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</si>
  <si>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</si>
  <si>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</si>
  <si>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</si>
  <si>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</si>
  <si>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</si>
  <si>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</si>
  <si>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</si>
  <si>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</si>
  <si>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</si>
  <si>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</si>
  <si>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</si>
  <si>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</si>
  <si>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</si>
  <si>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</si>
  <si>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</si>
  <si>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</si>
  <si>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</si>
  <si>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</si>
  <si>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</si>
  <si>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</si>
  <si>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</si>
  <si>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</si>
  <si>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</si>
  <si>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</si>
  <si>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</si>
  <si>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</si>
  <si>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</si>
  <si>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</si>
  <si>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</si>
  <si>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</si>
  <si>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</si>
  <si>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</si>
  <si>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</si>
  <si>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</si>
  <si>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</si>
  <si>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</si>
  <si>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</si>
  <si>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</si>
  <si>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</si>
  <si>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</si>
  <si>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</si>
  <si>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</si>
  <si>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</si>
  <si>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</si>
  <si>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</si>
  <si>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</si>
  <si>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</si>
  <si>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</si>
  <si>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</si>
  <si>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</si>
  <si>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</si>
  <si>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</si>
  <si>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</si>
  <si>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</si>
  <si>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</si>
  <si>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</si>
  <si>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</si>
  <si>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</si>
  <si>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</si>
  <si>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</si>
  <si>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</si>
  <si>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</si>
  <si>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</si>
  <si>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</si>
  <si>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</si>
  <si>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</si>
  <si>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</si>
  <si>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</si>
  <si>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</si>
  <si>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</si>
  <si>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</si>
  <si>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</si>
  <si>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</si>
  <si>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</si>
  <si>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</si>
  <si>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</si>
  <si>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</si>
  <si>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</si>
  <si>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</si>
  <si>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</si>
  <si>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</si>
  <si>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</si>
  <si>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</si>
  <si>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</si>
  <si>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</si>
  <si>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</si>
  <si>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</si>
  <si>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</si>
  <si>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</si>
  <si>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</si>
  <si>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</si>
  <si>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</si>
  <si>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</si>
  <si>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</si>
  <si>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</si>
  <si>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</si>
  <si>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</si>
  <si>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</si>
  <si>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</si>
  <si>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</si>
  <si>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</si>
  <si>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</si>
  <si>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</si>
  <si>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</si>
  <si>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</si>
  <si>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</si>
  <si>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</si>
  <si>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</si>
  <si>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</si>
  <si>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</si>
  <si>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</si>
  <si>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</si>
  <si>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</si>
  <si>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</si>
  <si>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</si>
  <si>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</si>
  <si>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</si>
  <si>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</si>
  <si>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</si>
  <si>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</si>
  <si>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</si>
  <si>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</si>
  <si>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</si>
  <si>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</si>
  <si>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</si>
  <si>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</si>
  <si>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</si>
  <si>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</si>
  <si>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</si>
  <si>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</si>
  <si>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</si>
  <si>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</si>
  <si>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</si>
  <si>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</si>
  <si>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</si>
  <si>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</si>
  <si>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</si>
  <si>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</si>
  <si>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</si>
  <si>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</si>
  <si>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</si>
  <si>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</si>
  <si>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</si>
  <si>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</si>
  <si>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</si>
  <si>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</si>
  <si>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</si>
  <si>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</si>
  <si>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</si>
  <si>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</si>
  <si>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</si>
  <si>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</si>
  <si>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</si>
  <si>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</si>
  <si>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</si>
  <si>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</si>
  <si>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</si>
  <si>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</si>
  <si>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</si>
  <si>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</si>
  <si>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</si>
  <si>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</si>
  <si>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</si>
  <si>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</si>
  <si>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</si>
  <si>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</si>
  <si>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</si>
  <si>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</si>
  <si>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</si>
  <si>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</si>
  <si>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</si>
  <si>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</si>
  <si>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</si>
  <si>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</si>
  <si>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</si>
  <si>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</si>
  <si>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</si>
  <si>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</si>
  <si>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</si>
  <si>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</si>
  <si>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</si>
  <si>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</si>
  <si>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</si>
  <si>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</si>
  <si>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</si>
  <si>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</si>
  <si>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</si>
  <si>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</si>
  <si>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</si>
  <si>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</si>
  <si>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</si>
  <si>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</si>
  <si>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</si>
  <si>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</si>
  <si>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</si>
  <si>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</si>
  <si>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</si>
  <si>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</si>
  <si>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</si>
  <si>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</si>
  <si>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</si>
  <si>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</si>
  <si>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</si>
  <si>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</si>
  <si>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</si>
  <si>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</si>
  <si>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</si>
  <si>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</si>
  <si>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</si>
  <si>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</si>
  <si>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</si>
  <si>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</si>
  <si>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</si>
  <si>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</si>
  <si>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</si>
  <si>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</si>
  <si>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</si>
  <si>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</si>
  <si>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</si>
  <si>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</si>
  <si>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</si>
  <si>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</si>
  <si>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</si>
  <si>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</si>
  <si>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</si>
  <si>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</si>
  <si>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</si>
  <si>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</si>
  <si>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</si>
  <si>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</si>
  <si>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</si>
  <si>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</si>
  <si>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</si>
  <si>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</si>
  <si>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</si>
  <si>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</si>
  <si>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</si>
  <si>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</si>
  <si>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</si>
  <si>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</si>
  <si>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</si>
  <si>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</si>
  <si>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</si>
  <si>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</si>
  <si>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</si>
  <si>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</si>
  <si>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</si>
  <si>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</si>
  <si>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</si>
  <si>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</si>
  <si>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</si>
  <si>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</si>
  <si>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</si>
  <si>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</si>
  <si>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</si>
  <si>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</si>
  <si>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</si>
  <si>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</si>
  <si>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</si>
  <si>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</si>
  <si>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</si>
  <si>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</si>
  <si>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</si>
  <si>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</si>
  <si>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</si>
  <si>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</si>
  <si>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</si>
  <si>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</si>
  <si>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</si>
  <si>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</si>
  <si>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</si>
  <si>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</si>
  <si>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</si>
  <si>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</si>
  <si>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</si>
  <si>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</si>
  <si>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</si>
  <si>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</si>
  <si>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</si>
  <si>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</si>
  <si>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</si>
  <si>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</si>
  <si>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</si>
  <si>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</si>
  <si>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</si>
  <si>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</si>
  <si>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</si>
  <si>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</si>
  <si>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</si>
  <si>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</si>
  <si>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</si>
  <si>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</si>
  <si>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</si>
  <si>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</si>
  <si>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</si>
  <si>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</si>
  <si>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</si>
  <si>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</si>
  <si>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</si>
  <si>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</si>
  <si>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</si>
  <si>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</si>
  <si>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</si>
  <si>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</si>
  <si>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</si>
  <si>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</si>
  <si>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</si>
  <si>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</si>
  <si>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</si>
  <si>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</si>
  <si>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</si>
  <si>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</si>
  <si>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</si>
  <si>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</si>
  <si>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</si>
  <si>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</si>
  <si>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</si>
  <si>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</si>
  <si>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</si>
  <si>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</si>
  <si>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</si>
  <si>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</si>
  <si>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</si>
  <si>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</si>
  <si>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</si>
  <si>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</si>
  <si>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</si>
  <si>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</si>
  <si>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</si>
  <si>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</si>
  <si>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</si>
  <si>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</si>
  <si>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</si>
  <si>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</si>
  <si>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</si>
  <si>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</si>
  <si>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</si>
  <si>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</si>
  <si>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</si>
  <si>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</si>
  <si>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</si>
  <si>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</si>
  <si>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</si>
  <si>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</si>
  <si>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</si>
  <si>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</si>
  <si>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</si>
  <si>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</si>
  <si>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</si>
  <si>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</si>
  <si>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</si>
  <si>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</si>
  <si>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</si>
  <si>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</si>
  <si>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</si>
  <si>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</si>
  <si>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</si>
  <si>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</si>
  <si>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</si>
  <si>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</si>
  <si>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</si>
  <si>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</si>
  <si>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</si>
  <si>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</si>
  <si>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</si>
  <si>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</si>
  <si>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</si>
  <si>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</si>
  <si>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</si>
  <si>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</si>
  <si>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</si>
  <si>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</si>
  <si>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</si>
  <si>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</si>
  <si>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</si>
  <si>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</si>
  <si>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</si>
  <si>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</si>
  <si>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</si>
  <si>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</si>
  <si>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</si>
  <si>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</si>
  <si>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</si>
  <si>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</si>
  <si>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</si>
  <si>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</si>
  <si>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</si>
  <si>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</si>
  <si>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</si>
  <si>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</si>
  <si>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</si>
  <si>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</si>
  <si>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</si>
  <si>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</si>
  <si>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</si>
  <si>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</si>
  <si>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</si>
  <si>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</si>
  <si>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</si>
  <si>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</si>
  <si>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</si>
  <si>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</si>
  <si>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</si>
  <si>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</si>
  <si>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</si>
  <si>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</si>
  <si>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</si>
  <si>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</si>
  <si>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</si>
  <si>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</si>
  <si>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</si>
  <si>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</si>
  <si>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</si>
  <si>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</si>
  <si>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</si>
  <si>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</si>
  <si>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</si>
  <si>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</si>
  <si>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</si>
  <si>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</si>
  <si>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</si>
  <si>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</si>
  <si>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</si>
  <si>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</si>
  <si>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</si>
  <si>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</si>
  <si>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</si>
  <si>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</si>
  <si>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</si>
  <si>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</si>
  <si>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</si>
  <si>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</si>
  <si>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</si>
  <si>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</si>
  <si>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</si>
  <si>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</si>
  <si>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</si>
  <si>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</si>
  <si>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</si>
  <si>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</si>
  <si>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</si>
  <si>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</si>
  <si>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</si>
  <si>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</si>
  <si>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</si>
  <si>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</si>
  <si>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</si>
  <si>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</si>
  <si>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</si>
  <si>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</si>
  <si>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</si>
  <si>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</si>
  <si>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</si>
  <si>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</si>
  <si>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</si>
  <si>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</si>
  <si>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</si>
  <si>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</si>
  <si>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</si>
  <si>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</si>
  <si>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</si>
  <si>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</si>
  <si>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</si>
  <si>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</si>
  <si>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</si>
  <si>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</si>
  <si>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</si>
  <si>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</si>
  <si>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</si>
  <si>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</si>
  <si>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</si>
  <si>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</si>
  <si>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</si>
  <si>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</si>
  <si>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</si>
  <si>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</si>
  <si>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</si>
  <si>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</si>
  <si>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</si>
  <si>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</si>
  <si>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</si>
  <si>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</si>
  <si>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</si>
  <si>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</si>
  <si>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</si>
  <si>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</si>
  <si>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</si>
  <si>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</si>
  <si>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</si>
  <si>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</si>
  <si>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</si>
  <si>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</si>
  <si>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</si>
  <si>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</si>
  <si>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</si>
  <si>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</si>
  <si>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</si>
  <si>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</si>
  <si>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</si>
  <si>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</si>
  <si>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</si>
  <si>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</si>
  <si>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</si>
  <si>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</si>
  <si>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</si>
  <si>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</si>
  <si>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</si>
  <si>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</si>
  <si>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</si>
  <si>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</si>
  <si>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</si>
  <si>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</si>
  <si>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</si>
  <si>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</si>
  <si>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</si>
  <si>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</si>
  <si>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</si>
  <si>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</si>
  <si>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</si>
  <si>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</si>
  <si>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</si>
  <si>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</si>
  <si>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</si>
  <si>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</si>
  <si>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</si>
  <si>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</si>
  <si>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</si>
  <si>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</si>
  <si>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</si>
  <si>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</si>
  <si>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</si>
  <si>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</si>
  <si>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</si>
  <si>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</si>
  <si>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</si>
  <si>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</si>
  <si>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</si>
  <si>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</si>
  <si>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</si>
  <si>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</si>
  <si>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</si>
  <si>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</si>
  <si>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</si>
  <si>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</si>
  <si>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</si>
  <si>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</si>
  <si>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</si>
  <si>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</si>
  <si>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</si>
  <si>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</si>
  <si>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</si>
  <si>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</si>
  <si>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</si>
  <si>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</si>
  <si>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</si>
  <si>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</si>
  <si>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</si>
  <si>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</si>
  <si>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</si>
  <si>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</si>
  <si>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</si>
  <si>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</si>
  <si>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</si>
  <si>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</si>
  <si>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</si>
  <si>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</si>
  <si>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</si>
  <si>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</si>
  <si>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</si>
  <si>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</si>
  <si>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</si>
  <si>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</si>
  <si>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</si>
  <si>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</si>
  <si>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</si>
  <si>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</si>
  <si>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</si>
  <si>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</si>
  <si>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</si>
  <si>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</si>
  <si>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</si>
  <si>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</si>
  <si>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</si>
  <si>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</si>
  <si>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</si>
  <si>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</si>
  <si>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</si>
  <si>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</si>
  <si>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</si>
  <si>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</si>
  <si>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</si>
  <si>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</si>
  <si>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</si>
  <si>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</si>
  <si>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</si>
  <si>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</si>
  <si>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</si>
  <si>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</si>
  <si>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</si>
  <si>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</si>
  <si>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</si>
  <si>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</si>
  <si>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</si>
  <si>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</si>
  <si>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</si>
  <si>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</si>
  <si>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</si>
  <si>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</si>
  <si>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</si>
  <si>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</si>
  <si>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</si>
  <si>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</si>
  <si>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</si>
  <si>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</si>
  <si>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</si>
  <si>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</si>
  <si>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</si>
  <si>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</si>
  <si>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</si>
  <si>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</si>
  <si>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</si>
  <si>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</si>
  <si>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</si>
  <si>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</si>
  <si>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</si>
  <si>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</si>
  <si>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</si>
  <si>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</si>
  <si>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</si>
  <si>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</si>
  <si>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</si>
  <si>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</si>
  <si>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</si>
  <si>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</si>
  <si>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</si>
  <si>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</si>
  <si>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</si>
  <si>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</si>
  <si>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</si>
  <si>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</si>
  <si>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</si>
  <si>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</si>
  <si>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</si>
  <si>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</si>
  <si>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</si>
  <si>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</si>
  <si>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</si>
  <si>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</si>
  <si>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</si>
  <si>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</si>
  <si>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</si>
  <si>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</si>
  <si>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</si>
  <si>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</si>
  <si>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</si>
  <si>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</si>
  <si>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</si>
  <si>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</si>
  <si>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</si>
  <si>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</si>
  <si>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</si>
  <si>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</si>
  <si>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</si>
  <si>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</si>
  <si>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</si>
  <si>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</si>
  <si>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</si>
  <si>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</si>
  <si>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</si>
  <si>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</si>
  <si>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</si>
  <si>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</si>
  <si>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</si>
  <si>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</si>
  <si>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</si>
  <si>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</si>
  <si>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</si>
  <si>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</si>
  <si>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</si>
  <si>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</si>
  <si>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</si>
  <si>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</si>
  <si>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</si>
  <si>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</si>
  <si>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</si>
  <si>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</si>
  <si>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</si>
  <si>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</si>
  <si>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</si>
  <si>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</si>
  <si>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</si>
  <si>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</si>
  <si>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</si>
  <si>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</si>
  <si>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</si>
  <si>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</si>
  <si>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</si>
  <si>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</si>
  <si>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</si>
  <si>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</si>
  <si>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</si>
  <si>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</si>
  <si>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</si>
  <si>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</si>
  <si>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</si>
  <si>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</si>
  <si>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</si>
  <si>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</si>
  <si>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</si>
  <si>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</si>
  <si>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</si>
  <si>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</si>
  <si>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</si>
  <si>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</si>
  <si>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</si>
  <si>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</si>
  <si>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</si>
  <si>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</si>
  <si>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</si>
  <si>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</si>
  <si>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</si>
  <si>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</si>
  <si>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</si>
  <si>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</si>
  <si>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</si>
  <si>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</si>
  <si>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</si>
  <si>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</si>
  <si>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</si>
  <si>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</si>
  <si>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</si>
  <si>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</si>
  <si>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</si>
  <si>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</si>
  <si>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</si>
  <si>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</si>
  <si>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</si>
  <si>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</si>
  <si>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</si>
  <si>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</si>
  <si>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</si>
  <si>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</si>
  <si>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</si>
  <si>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</si>
  <si>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</si>
  <si>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</si>
  <si>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</si>
  <si>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</si>
  <si>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</si>
  <si>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</si>
  <si>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</si>
  <si>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</si>
  <si>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</si>
  <si>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</si>
  <si>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</si>
  <si>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</si>
  <si>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</si>
  <si>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</si>
  <si>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</si>
  <si>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</si>
  <si>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</si>
  <si>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</si>
  <si>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</si>
  <si>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</si>
  <si>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</si>
  <si>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</si>
  <si>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</si>
  <si>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</si>
  <si>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</si>
  <si>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</si>
  <si>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</si>
  <si>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</si>
  <si>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</si>
  <si>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</si>
  <si>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</si>
  <si>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</si>
  <si>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</si>
  <si>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</si>
  <si>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</si>
  <si>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</si>
  <si>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</si>
  <si>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</si>
  <si>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</si>
  <si>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</si>
  <si>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</si>
  <si>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</si>
  <si>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</si>
  <si>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</si>
  <si>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</si>
  <si>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</si>
  <si>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</si>
  <si>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</si>
  <si>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</si>
  <si>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</si>
  <si>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</si>
  <si>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</si>
  <si>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</si>
  <si>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</si>
  <si>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</si>
  <si>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</si>
  <si>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</si>
  <si>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</si>
  <si>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</si>
  <si>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</si>
  <si>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</si>
  <si>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</si>
  <si>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</si>
  <si>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</si>
  <si>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</si>
  <si>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</si>
  <si>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</si>
  <si>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</si>
  <si>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</si>
  <si>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</si>
  <si>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</si>
  <si>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</si>
  <si>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</si>
  <si>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</si>
  <si>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</si>
  <si>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</si>
  <si>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</si>
  <si>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</si>
  <si>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</si>
  <si>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</si>
  <si>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</si>
  <si>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</si>
  <si>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</si>
  <si>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</si>
  <si>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</si>
  <si>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</si>
  <si>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</si>
  <si>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</si>
  <si>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</si>
  <si>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</si>
  <si>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</si>
  <si>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</si>
  <si>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</si>
  <si>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</si>
  <si>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</si>
  <si>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</si>
  <si>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</si>
  <si>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</si>
  <si>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</si>
  <si>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</si>
  <si>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</si>
  <si>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</si>
  <si>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</si>
  <si>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</si>
  <si>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</si>
  <si>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</si>
  <si>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</si>
  <si>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</si>
  <si>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</si>
  <si>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</si>
  <si>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</si>
  <si>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</si>
  <si>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</si>
  <si>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</si>
  <si>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</si>
  <si>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</si>
  <si>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</si>
  <si>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</si>
  <si>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</si>
  <si>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</si>
  <si>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</si>
  <si>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</si>
  <si>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</si>
  <si>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</si>
  <si>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</si>
  <si>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</si>
  <si>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</si>
  <si>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</si>
  <si>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</si>
  <si>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</si>
  <si>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</si>
  <si>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</si>
  <si>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</si>
  <si>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</si>
  <si>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</si>
  <si>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</si>
  <si>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</si>
  <si>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</si>
  <si>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</si>
  <si>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</si>
  <si>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</si>
  <si>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</si>
  <si>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</si>
  <si>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</si>
  <si>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</si>
  <si>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</si>
  <si>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</si>
  <si>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</si>
  <si>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</si>
  <si>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</si>
  <si>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</si>
  <si>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</si>
  <si>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</si>
  <si>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</si>
  <si>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</si>
  <si>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</si>
  <si>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</si>
  <si>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</si>
  <si>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</si>
  <si>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</si>
  <si>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</si>
  <si>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</si>
  <si>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</si>
  <si>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</si>
  <si>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</si>
  <si>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</si>
  <si>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</si>
  <si>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</si>
  <si>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</si>
  <si>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</si>
  <si>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</si>
  <si>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</si>
  <si>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</si>
  <si>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</si>
  <si>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</si>
  <si>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</si>
  <si>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</si>
  <si>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</si>
  <si>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</si>
  <si>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</si>
  <si>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</si>
  <si>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</si>
  <si>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</si>
  <si>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</si>
  <si>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</si>
  <si>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</si>
  <si>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</si>
  <si>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</si>
  <si>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</si>
  <si>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</si>
  <si>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</si>
  <si>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</si>
  <si>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</si>
  <si>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</si>
  <si>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</si>
  <si>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</si>
  <si>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</si>
  <si>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</si>
  <si>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</si>
  <si>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</si>
  <si>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</si>
  <si>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</si>
  <si>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</si>
  <si>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</si>
  <si>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</si>
  <si>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</si>
  <si>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</si>
  <si>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</si>
  <si>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</si>
  <si>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</si>
  <si>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</si>
  <si>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</si>
  <si>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</si>
  <si>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</si>
  <si>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</si>
  <si>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</si>
  <si>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</si>
  <si>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</si>
  <si>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</si>
  <si>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</si>
  <si>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</si>
  <si>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</si>
  <si>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</si>
  <si>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</si>
  <si>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</si>
  <si>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</si>
  <si>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</si>
  <si>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</si>
  <si>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</si>
  <si>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</si>
  <si>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</si>
  <si>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</si>
  <si>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</si>
  <si>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</si>
  <si>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</si>
  <si>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</si>
  <si>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</si>
  <si>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</si>
  <si>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</si>
  <si>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</si>
  <si>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</si>
  <si>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</si>
  <si>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</si>
  <si>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</si>
  <si>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</si>
  <si>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</si>
  <si>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</si>
  <si>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</si>
  <si>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</si>
  <si>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</si>
  <si>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</si>
  <si>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</si>
  <si>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</si>
  <si>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</si>
  <si>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</si>
  <si>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</si>
  <si>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</si>
  <si>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</si>
  <si>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</si>
  <si>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</si>
  <si>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</si>
  <si>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</si>
  <si>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</si>
  <si>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</si>
  <si>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</si>
  <si>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</si>
  <si>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</si>
  <si>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</si>
  <si>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</si>
  <si>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</si>
  <si>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</si>
  <si>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</si>
  <si>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</si>
  <si>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</si>
  <si>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</si>
  <si>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</si>
  <si>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</si>
  <si>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</si>
  <si>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</si>
  <si>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</si>
  <si>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</si>
  <si>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</si>
  <si>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</si>
  <si>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</si>
  <si>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</si>
  <si>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</si>
  <si>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</si>
  <si>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</si>
  <si>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</si>
  <si>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</si>
  <si>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</si>
  <si>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</si>
  <si>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</si>
  <si>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</si>
  <si>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</si>
  <si>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</si>
  <si>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</si>
  <si>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</si>
  <si>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</si>
  <si>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</si>
  <si>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</si>
  <si>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</si>
  <si>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</si>
  <si>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</si>
  <si>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</si>
  <si>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</si>
  <si>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</si>
  <si>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</si>
  <si>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</si>
  <si>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</si>
  <si>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</si>
  <si>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</si>
  <si>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</si>
  <si>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</si>
  <si>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</si>
  <si>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</si>
  <si>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</si>
  <si>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</si>
  <si>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</si>
  <si>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</si>
  <si>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</si>
  <si>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</si>
  <si>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</si>
  <si>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</si>
  <si>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</si>
  <si>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</si>
  <si>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</si>
  <si>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</si>
  <si>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</si>
  <si>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</si>
  <si>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</si>
  <si>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</si>
  <si>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</si>
  <si>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</si>
  <si>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</si>
  <si>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</si>
  <si>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</si>
  <si>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</si>
  <si>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</si>
  <si>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</si>
  <si>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</si>
  <si>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</si>
  <si>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</si>
  <si>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</si>
  <si>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</si>
  <si>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</si>
  <si>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</si>
  <si>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</si>
  <si>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</si>
  <si>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</si>
  <si>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</si>
  <si>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</si>
  <si>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</si>
  <si>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</si>
  <si>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</si>
  <si>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</si>
  <si>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</si>
  <si>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</si>
  <si>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</si>
  <si>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</si>
  <si>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</si>
  <si>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</si>
  <si>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</si>
  <si>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</si>
  <si>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</si>
  <si>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</si>
  <si>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</si>
  <si>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</si>
  <si>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</si>
  <si>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</si>
  <si>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</si>
  <si>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</si>
  <si>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</si>
  <si>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</si>
  <si>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</si>
  <si>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</si>
  <si>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</si>
  <si>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</si>
  <si>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</si>
  <si>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</si>
  <si>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</si>
  <si>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</si>
  <si>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</si>
  <si>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</si>
  <si>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</si>
  <si>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</si>
  <si>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</si>
  <si>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</si>
  <si>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</si>
  <si>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</si>
  <si>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</si>
  <si>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</si>
  <si>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</si>
  <si>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</si>
  <si>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</si>
  <si>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</si>
  <si>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</si>
  <si>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</si>
  <si>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</si>
  <si>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</si>
  <si>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</si>
  <si>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</si>
  <si>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</si>
  <si>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</si>
  <si>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</si>
  <si>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</si>
  <si>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</si>
  <si>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</si>
  <si>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</si>
  <si>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</si>
  <si>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</si>
  <si>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</si>
  <si>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</si>
  <si>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</si>
  <si>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</si>
  <si>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</si>
  <si>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</si>
  <si>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</si>
  <si>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</si>
  <si>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</si>
  <si>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</si>
  <si>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</si>
  <si>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</si>
  <si>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</si>
  <si>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</si>
  <si>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</si>
  <si>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</si>
  <si>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</si>
  <si>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</si>
  <si>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</si>
  <si>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</si>
  <si>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</si>
  <si>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</si>
  <si>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</si>
  <si>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</si>
  <si>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</si>
  <si>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</si>
  <si>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</si>
  <si>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</si>
  <si>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</si>
  <si>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</si>
  <si>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</si>
  <si>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</si>
  <si>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</si>
  <si>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</si>
  <si>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</si>
  <si>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</si>
  <si>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</si>
  <si>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</si>
  <si>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</si>
  <si>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</si>
  <si>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</si>
  <si>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</si>
  <si>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</si>
  <si>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</si>
  <si>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</si>
  <si>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</si>
  <si>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</si>
  <si>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</si>
  <si>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</si>
  <si>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</si>
  <si>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</si>
  <si>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</si>
  <si>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</si>
  <si>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</si>
  <si>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</si>
  <si>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</si>
  <si>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</si>
  <si>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</si>
  <si>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</si>
  <si>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</si>
  <si>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</si>
  <si>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</si>
  <si>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</si>
  <si>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</si>
  <si>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</si>
  <si>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</si>
  <si>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</si>
  <si>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</si>
  <si>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</si>
  <si>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</si>
  <si>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</si>
  <si>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</si>
  <si>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</si>
  <si>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</si>
  <si>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</si>
  <si>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</si>
  <si>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</si>
  <si>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</si>
  <si>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</si>
  <si>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</si>
  <si>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</si>
  <si>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</si>
  <si>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</si>
  <si>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</si>
  <si>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</si>
  <si>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</si>
  <si>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</si>
  <si>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</si>
  <si>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</si>
  <si>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</si>
  <si>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</si>
  <si>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</si>
  <si>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</si>
  <si>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</si>
  <si>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</si>
  <si>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</si>
  <si>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</si>
  <si>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</si>
  <si>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</si>
  <si>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</si>
  <si>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</si>
  <si>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</si>
  <si>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</si>
  <si>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</si>
  <si>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</si>
  <si>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</si>
  <si>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</si>
  <si>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</si>
  <si>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</si>
  <si>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</si>
  <si>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</si>
  <si>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</si>
  <si>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</si>
  <si>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</si>
  <si>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</si>
  <si>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</si>
  <si>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</si>
  <si>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</si>
  <si>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</si>
  <si>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</si>
  <si>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</si>
  <si>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</si>
  <si>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</si>
  <si>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</si>
  <si>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</si>
  <si>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</si>
  <si>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</si>
  <si>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</si>
  <si>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</si>
  <si>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</si>
  <si>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</si>
  <si>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</si>
  <si>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</si>
  <si>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</si>
  <si>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</si>
  <si>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</si>
  <si>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</si>
  <si>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</si>
  <si>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</si>
  <si>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</si>
  <si>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</si>
  <si>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</si>
  <si>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</si>
  <si>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</si>
  <si>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</si>
  <si>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</si>
  <si>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</si>
  <si>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</si>
  <si>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</si>
  <si>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</si>
  <si>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</si>
  <si>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</si>
  <si>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</si>
  <si>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</si>
  <si>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</si>
  <si>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</si>
  <si>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</si>
  <si>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</si>
  <si>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</si>
  <si>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</si>
  <si>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</si>
  <si>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</si>
  <si>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</si>
  <si>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</si>
  <si>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</si>
  <si>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</si>
  <si>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</si>
  <si>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</si>
  <si>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</si>
  <si>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</si>
  <si>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</si>
  <si>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</si>
  <si>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</si>
  <si>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</si>
  <si>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</si>
  <si>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</si>
  <si>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</si>
  <si>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</si>
  <si>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</si>
  <si>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</si>
  <si>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</si>
  <si>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</si>
  <si>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</si>
  <si>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</si>
  <si>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</si>
  <si>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</si>
  <si>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</si>
  <si>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</si>
  <si>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</si>
  <si>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</si>
  <si>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</si>
  <si>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</si>
  <si>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</si>
  <si>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</si>
  <si>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</si>
  <si>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</si>
  <si>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</si>
  <si>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</si>
  <si>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</si>
  <si>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</si>
  <si>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</si>
  <si>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</si>
  <si>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</si>
  <si>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</si>
  <si>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</si>
  <si>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</si>
  <si>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</si>
  <si>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</si>
  <si>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</si>
  <si>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</si>
  <si>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</si>
  <si>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</si>
  <si>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</si>
  <si>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</si>
  <si>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</si>
  <si>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</si>
  <si>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</si>
  <si>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</si>
  <si>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</si>
  <si>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</si>
  <si>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</si>
  <si>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</si>
  <si>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</si>
  <si>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</si>
  <si>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</si>
  <si>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</si>
  <si>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</si>
  <si>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</si>
  <si>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</si>
  <si>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</si>
  <si>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</si>
  <si>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</si>
  <si>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</si>
  <si>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</si>
  <si>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</si>
  <si>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</si>
  <si>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</si>
  <si>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</si>
  <si>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</si>
  <si>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</si>
  <si>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</si>
  <si>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</si>
  <si>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</si>
  <si>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</si>
  <si>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</si>
  <si>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</si>
  <si>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</si>
  <si>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</si>
  <si>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</si>
  <si>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</si>
  <si>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</si>
  <si>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</si>
  <si>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</si>
  <si>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</si>
  <si>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</si>
  <si>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</si>
  <si>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</si>
  <si>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</si>
  <si>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</si>
  <si>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</si>
  <si>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</si>
  <si>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</si>
  <si>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</si>
  <si>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</si>
  <si>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</si>
  <si>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</si>
  <si>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</si>
  <si>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</si>
  <si>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</si>
  <si>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</si>
  <si>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</si>
  <si>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</si>
  <si>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</si>
  <si>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</si>
  <si>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</si>
  <si>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</si>
  <si>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</si>
  <si>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</si>
  <si>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</si>
  <si>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</si>
  <si>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</si>
  <si>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</si>
  <si>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</si>
  <si>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</si>
  <si>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</si>
  <si>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</si>
  <si>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</si>
  <si>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</si>
  <si>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</si>
  <si>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</si>
  <si>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</si>
  <si>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</si>
  <si>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</si>
  <si>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</si>
  <si>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</si>
  <si>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</si>
  <si>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</si>
  <si>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</si>
  <si>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</si>
  <si>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</si>
  <si>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</si>
  <si>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</si>
  <si>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</si>
  <si>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</si>
  <si>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</si>
  <si>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</si>
  <si>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</si>
  <si>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</si>
  <si>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</si>
  <si>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</si>
  <si>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</si>
  <si>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</si>
  <si>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</si>
  <si>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</si>
  <si>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</si>
  <si>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</si>
  <si>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</si>
  <si>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</si>
  <si>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</si>
  <si>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</si>
  <si>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</si>
  <si>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</si>
  <si>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</si>
  <si>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</si>
  <si>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</si>
  <si>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</si>
  <si>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</si>
  <si>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</si>
  <si>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</si>
  <si>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</si>
  <si>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</si>
  <si>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</si>
  <si>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</si>
  <si>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</si>
  <si>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</si>
  <si>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</si>
  <si>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</si>
  <si>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</si>
  <si>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</si>
  <si>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</si>
  <si>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</si>
  <si>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</si>
  <si>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</si>
  <si>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</si>
  <si>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</si>
  <si>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</si>
  <si>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</si>
  <si>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</si>
  <si>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</si>
  <si>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</si>
  <si>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</si>
  <si>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</si>
  <si>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</si>
  <si>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</si>
  <si>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</si>
  <si>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</si>
  <si>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</si>
  <si>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</si>
  <si>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</si>
  <si>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</si>
  <si>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</si>
  <si>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</si>
  <si>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</si>
  <si>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</si>
  <si>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</si>
  <si>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</si>
  <si>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</si>
  <si>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</si>
  <si>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</si>
  <si>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</si>
  <si>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</si>
  <si>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</si>
  <si>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</si>
  <si>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</si>
  <si>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</si>
  <si>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</si>
  <si>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</si>
  <si>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</si>
  <si>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</si>
  <si>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</si>
  <si>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</si>
  <si>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</si>
  <si>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</si>
  <si>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</si>
  <si>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</si>
  <si>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</si>
  <si>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</si>
  <si>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</si>
  <si>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</si>
  <si>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</si>
  <si>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</si>
  <si>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</si>
  <si>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</si>
  <si>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</si>
  <si>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</si>
  <si>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</si>
  <si>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</si>
  <si>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</si>
  <si>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</si>
  <si>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</si>
  <si>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</si>
  <si>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</si>
  <si>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</si>
  <si>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</si>
  <si>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</si>
  <si>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</si>
  <si>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</si>
  <si>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</si>
  <si>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</si>
  <si>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</si>
  <si>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</si>
  <si>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</si>
  <si>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</si>
  <si>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</si>
  <si>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</si>
  <si>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</si>
  <si>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</si>
  <si>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</si>
  <si>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</si>
  <si>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</si>
  <si>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</si>
  <si>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</si>
  <si>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</si>
  <si>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</si>
  <si>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</si>
  <si>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</si>
  <si>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</si>
  <si>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</si>
  <si>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</si>
  <si>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</si>
  <si>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</si>
  <si>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</si>
  <si>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</si>
  <si>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</si>
  <si>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</si>
  <si>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</si>
  <si>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</si>
  <si>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</si>
  <si>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</si>
  <si>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</si>
  <si>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</si>
  <si>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</si>
  <si>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</si>
  <si>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</si>
  <si>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</si>
  <si>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</si>
  <si>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</si>
  <si>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</si>
  <si>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</si>
  <si>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</si>
  <si>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</si>
  <si>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</si>
  <si>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</si>
  <si>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</si>
  <si>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</si>
  <si>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</si>
  <si>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</si>
  <si>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</si>
  <si>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</si>
  <si>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</si>
  <si>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</si>
  <si>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</si>
  <si>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</si>
  <si>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</si>
  <si>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</si>
  <si>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</si>
  <si>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</si>
  <si>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</si>
  <si>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</si>
  <si>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</si>
  <si>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</si>
  <si>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</si>
  <si>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</si>
  <si>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</si>
  <si>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</si>
  <si>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</si>
  <si>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</si>
  <si>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</si>
  <si>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</si>
  <si>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</si>
  <si>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</si>
  <si>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</si>
  <si>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</si>
  <si>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</si>
  <si>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</si>
  <si>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</si>
  <si>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</si>
  <si>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</si>
  <si>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</si>
  <si>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</si>
  <si>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</si>
  <si>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</si>
  <si>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</si>
  <si>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</si>
  <si>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</si>
  <si>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</si>
  <si>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</si>
  <si>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</si>
  <si>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</si>
  <si>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</si>
  <si>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</si>
  <si>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</si>
  <si>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</si>
  <si>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</si>
  <si>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</si>
  <si>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</si>
  <si>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</si>
  <si>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</si>
  <si>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</si>
  <si>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</si>
  <si>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</si>
  <si>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</si>
  <si>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</si>
  <si>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</si>
  <si>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</si>
  <si>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</si>
  <si>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</si>
  <si>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</si>
  <si>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</si>
  <si>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</si>
  <si>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</si>
  <si>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</si>
  <si>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</si>
  <si>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</si>
  <si>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</si>
  <si>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</si>
  <si>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</si>
  <si>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</si>
  <si>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</si>
  <si>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</si>
  <si>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</si>
  <si>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</si>
  <si>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</si>
  <si>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</si>
  <si>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</si>
  <si>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</si>
  <si>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</si>
  <si>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</si>
  <si>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</si>
  <si>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</si>
  <si>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</si>
  <si>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</si>
  <si>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</si>
  <si>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</si>
  <si>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</si>
  <si>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</si>
  <si>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</si>
  <si>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</si>
  <si>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</si>
  <si>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</si>
  <si>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</si>
  <si>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</si>
  <si>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</si>
  <si>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</si>
  <si>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</si>
  <si>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</si>
  <si>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</si>
  <si>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</si>
  <si>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</si>
  <si>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</si>
  <si>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</si>
  <si>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</si>
  <si>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</si>
  <si>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</si>
  <si>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</si>
  <si>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</si>
  <si>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</si>
  <si>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</si>
  <si>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</si>
  <si>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</si>
  <si>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</si>
  <si>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</si>
  <si>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</si>
  <si>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</si>
  <si>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</si>
  <si>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</si>
  <si>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</si>
  <si>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</si>
  <si>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</si>
  <si>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</si>
  <si>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</si>
  <si>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</si>
  <si>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</si>
  <si>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</si>
  <si>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</si>
  <si>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</si>
  <si>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</si>
  <si>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</si>
  <si>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</si>
  <si>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</si>
  <si>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</si>
  <si>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</si>
  <si>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</si>
  <si>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</si>
  <si>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</si>
  <si>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</si>
  <si>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</si>
  <si>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</si>
  <si>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</si>
  <si>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</si>
  <si>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</si>
  <si>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</si>
  <si>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</si>
  <si>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</si>
  <si>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</si>
  <si>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</si>
  <si>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</si>
  <si>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</si>
  <si>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</si>
  <si>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</si>
  <si>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</si>
  <si>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</si>
  <si>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</si>
  <si>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</si>
  <si>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</si>
  <si>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</si>
  <si>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</si>
  <si>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</si>
  <si>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</si>
  <si>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</si>
  <si>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</si>
  <si>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</si>
  <si>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</si>
  <si>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</si>
  <si>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</si>
  <si>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</si>
  <si>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</si>
  <si>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</si>
  <si>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</si>
  <si>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</si>
  <si>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</si>
  <si>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</si>
  <si>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</si>
  <si>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</si>
  <si>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</si>
  <si>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</si>
  <si>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</si>
  <si>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</si>
  <si>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</si>
  <si>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</si>
  <si>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</si>
  <si>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</si>
  <si>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</si>
  <si>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</si>
  <si>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</si>
  <si>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</si>
  <si>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</si>
  <si>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</si>
  <si>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</si>
  <si>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</si>
  <si>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</si>
  <si>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</si>
  <si>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</si>
  <si>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</si>
  <si>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</si>
  <si>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</si>
  <si>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</si>
  <si>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</si>
  <si>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</si>
  <si>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</si>
  <si>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</si>
  <si>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</si>
  <si>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</si>
  <si>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</si>
  <si>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</si>
  <si>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</si>
  <si>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</si>
  <si>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</si>
  <si>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</si>
  <si>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</si>
  <si>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</si>
  <si>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</si>
  <si>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</si>
  <si>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</si>
  <si>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</si>
  <si>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</si>
  <si>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</si>
  <si>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</si>
  <si>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</si>
  <si>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</si>
  <si>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</si>
  <si>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</si>
  <si>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</si>
  <si>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</si>
  <si>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</si>
  <si>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</si>
  <si>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</si>
  <si>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</si>
  <si>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</si>
  <si>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</si>
  <si>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</si>
  <si>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</si>
  <si>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</si>
  <si>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</si>
  <si>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</si>
  <si>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</si>
  <si>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</si>
  <si>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</si>
  <si>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</si>
  <si>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</si>
  <si>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</si>
  <si>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</si>
  <si>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</si>
  <si>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</si>
  <si>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</si>
  <si>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</si>
  <si>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</si>
  <si>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</si>
  <si>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</si>
  <si>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</si>
  <si>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</si>
  <si>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</si>
  <si>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</si>
  <si>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</si>
  <si>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</si>
  <si>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</si>
  <si>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</si>
  <si>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</si>
  <si>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</si>
  <si>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</si>
  <si>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</si>
  <si>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</si>
  <si>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</si>
  <si>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</si>
  <si>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</si>
  <si>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</si>
  <si>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</si>
  <si>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</si>
  <si>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</si>
  <si>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</si>
  <si>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</si>
  <si>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</si>
  <si>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</si>
  <si>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</si>
  <si>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</si>
  <si>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</si>
  <si>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</si>
  <si>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</si>
  <si>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</si>
  <si>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</si>
  <si>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</si>
  <si>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</si>
  <si>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</si>
  <si>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</si>
  <si>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</si>
  <si>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</si>
  <si>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</si>
  <si>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</si>
  <si>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</si>
  <si>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</si>
  <si>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</si>
  <si>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</si>
  <si>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</si>
  <si>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</si>
  <si>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</si>
  <si>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</si>
  <si>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</si>
  <si>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</si>
  <si>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</si>
  <si>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</si>
  <si>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</si>
  <si>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</si>
  <si>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</si>
  <si>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</si>
  <si>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</si>
  <si>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</si>
  <si>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</si>
  <si>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</si>
  <si>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</si>
  <si>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</si>
  <si>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</si>
  <si>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</si>
  <si>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</si>
  <si>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</si>
  <si>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</si>
  <si>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</si>
  <si>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</si>
  <si>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</si>
  <si>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</si>
  <si>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</si>
  <si>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</si>
  <si>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</si>
  <si>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</si>
  <si>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</si>
  <si>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</si>
  <si>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</si>
  <si>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</si>
  <si>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</si>
  <si>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</si>
  <si>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</si>
  <si>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</si>
  <si>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</si>
  <si>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</si>
  <si>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</si>
  <si>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</si>
  <si>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</si>
  <si>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</si>
  <si>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</si>
  <si>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</si>
  <si>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</si>
  <si>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</si>
  <si>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</si>
  <si>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</si>
  <si>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</si>
  <si>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</si>
  <si>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</si>
  <si>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</si>
  <si>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</si>
  <si>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</si>
  <si>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</si>
  <si>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</si>
  <si>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</si>
  <si>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</si>
  <si>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</si>
  <si>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</si>
  <si>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</si>
  <si>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</si>
  <si>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</si>
  <si>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</si>
  <si>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</si>
  <si>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</si>
  <si>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</si>
  <si>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</si>
  <si>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</si>
  <si>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</si>
  <si>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</si>
  <si>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</si>
  <si>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</si>
  <si>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</si>
  <si>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</si>
  <si>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</si>
  <si>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</si>
  <si>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</si>
  <si>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</si>
  <si>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</si>
  <si>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</si>
  <si>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</si>
  <si>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</si>
  <si>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</si>
  <si>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</si>
  <si>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</si>
  <si>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</si>
  <si>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</si>
  <si>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</si>
  <si>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</si>
  <si>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</si>
  <si>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</si>
  <si>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</si>
  <si>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</si>
  <si>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</si>
  <si>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</si>
  <si>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</si>
  <si>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</si>
  <si>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</si>
  <si>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</si>
  <si>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</si>
  <si>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</si>
  <si>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</si>
  <si>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</si>
  <si>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</si>
  <si>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</si>
  <si>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</si>
  <si>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</si>
  <si>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</si>
  <si>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</si>
  <si>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</si>
  <si>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</si>
  <si>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</si>
  <si>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</si>
  <si>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</si>
  <si>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</si>
  <si>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</si>
  <si>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</si>
  <si>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</si>
  <si>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</si>
  <si>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</si>
  <si>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</si>
  <si>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</si>
  <si>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</si>
  <si>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</si>
  <si>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</si>
  <si>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</si>
  <si>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</si>
  <si>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</si>
  <si>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</si>
  <si>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</si>
  <si>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</si>
  <si>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</si>
  <si>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</si>
  <si>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</si>
  <si>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</si>
  <si>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</si>
  <si>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</si>
  <si>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</si>
  <si>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</si>
  <si>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</si>
  <si>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</si>
  <si>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</si>
  <si>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</si>
  <si>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</si>
  <si>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</si>
  <si>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</si>
  <si>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</si>
  <si>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</si>
  <si>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</si>
  <si>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</si>
  <si>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</si>
  <si>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</si>
  <si>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</si>
  <si>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</si>
  <si>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</si>
  <si>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</si>
  <si>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</si>
  <si>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</si>
  <si>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</si>
  <si>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</si>
  <si>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</si>
  <si>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</si>
  <si>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</si>
  <si>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</si>
  <si>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</si>
  <si>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</si>
  <si>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</si>
  <si>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</si>
  <si>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</si>
  <si>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</si>
  <si>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</si>
  <si>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</si>
  <si>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</si>
  <si>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</si>
  <si>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</si>
  <si>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</si>
  <si>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</si>
  <si>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</si>
  <si>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</si>
  <si>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</si>
  <si>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</si>
  <si>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</si>
  <si>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</si>
  <si>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</si>
  <si>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</si>
  <si>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</si>
  <si>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</si>
  <si>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</si>
  <si>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</si>
  <si>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</si>
  <si>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</si>
  <si>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</si>
  <si>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</si>
  <si>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</si>
  <si>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</si>
  <si>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</si>
  <si>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</si>
  <si>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</si>
  <si>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</si>
  <si>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</si>
  <si>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</si>
  <si>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</si>
  <si>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</si>
  <si>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</si>
  <si>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</si>
  <si>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</si>
  <si>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</si>
  <si>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</si>
  <si>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</si>
  <si>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</si>
  <si>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</si>
  <si>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</si>
  <si>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</si>
  <si>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</si>
  <si>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</si>
  <si>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</si>
  <si>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</si>
  <si>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</si>
  <si>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</si>
  <si>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</si>
  <si>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</si>
  <si>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</si>
  <si>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</si>
  <si>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</si>
  <si>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</si>
  <si>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</si>
  <si>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</si>
  <si>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</si>
  <si>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</si>
  <si>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</si>
  <si>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</si>
  <si>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</si>
  <si>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</si>
  <si>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</si>
  <si>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</si>
  <si>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</si>
  <si>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</si>
  <si>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</si>
  <si>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</si>
  <si>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</si>
  <si>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</si>
  <si>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</si>
  <si>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</si>
  <si>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</si>
  <si>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</si>
  <si>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</si>
  <si>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</si>
  <si>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</si>
  <si>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</si>
  <si>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</si>
  <si>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</si>
  <si>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</si>
  <si>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</si>
  <si>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</si>
  <si>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</si>
  <si>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</si>
  <si>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</si>
  <si>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</si>
  <si>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</si>
  <si>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</si>
  <si>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</si>
  <si>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</si>
  <si>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</si>
  <si>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</si>
  <si>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</si>
  <si>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</si>
  <si>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</si>
  <si>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</si>
  <si>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</si>
  <si>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</si>
  <si>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</si>
  <si>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</si>
  <si>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</si>
  <si>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</si>
  <si>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</si>
  <si>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</si>
  <si>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</si>
  <si>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</si>
  <si>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</si>
  <si>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</si>
  <si>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</si>
  <si>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</si>
  <si>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</si>
  <si>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</si>
  <si>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</si>
  <si>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</si>
  <si>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</si>
  <si>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</si>
  <si>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</si>
  <si>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</si>
  <si>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</si>
  <si>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</si>
  <si>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</si>
  <si>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</si>
  <si>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</si>
  <si>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</si>
  <si>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</si>
  <si>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</si>
  <si>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</si>
  <si>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</si>
  <si>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</si>
  <si>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</si>
  <si>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</si>
  <si>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</si>
  <si>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</si>
  <si>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</si>
  <si>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</si>
  <si>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</si>
  <si>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</si>
  <si>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</si>
  <si>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</si>
  <si>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</si>
  <si>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</si>
  <si>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</si>
  <si>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</si>
  <si>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</si>
  <si>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</si>
  <si>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</si>
  <si>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</si>
  <si>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</si>
  <si>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</si>
  <si>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</si>
  <si>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</si>
  <si>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</si>
  <si>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</si>
  <si>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</si>
  <si>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</si>
  <si>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</si>
  <si>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</si>
  <si>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</si>
  <si>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</si>
  <si>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</si>
  <si>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</si>
  <si>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</si>
  <si>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</si>
  <si>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</si>
  <si>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</si>
  <si>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</si>
  <si>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</si>
  <si>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</si>
  <si>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</si>
  <si>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</si>
  <si>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</si>
  <si>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</si>
  <si>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</si>
  <si>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</si>
  <si>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</si>
  <si>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</si>
  <si>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</si>
  <si>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</si>
  <si>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</si>
  <si>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</si>
  <si>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</si>
  <si>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</si>
  <si>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</si>
  <si>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</si>
  <si>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</si>
  <si>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</si>
  <si>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</si>
  <si>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</si>
  <si>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</si>
  <si>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</si>
  <si>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</si>
  <si>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</si>
  <si>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</si>
  <si>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</si>
  <si>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</si>
  <si>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</si>
  <si>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</si>
  <si>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</si>
  <si>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</si>
  <si>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</si>
  <si>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</si>
  <si>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</si>
  <si>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</si>
  <si>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</si>
  <si>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</si>
  <si>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</si>
  <si>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</si>
  <si>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</si>
  <si>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</si>
  <si>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</si>
  <si>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</si>
  <si>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</si>
  <si>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</si>
  <si>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</si>
  <si>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</si>
  <si>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</si>
  <si>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</si>
  <si>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</si>
  <si>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</si>
  <si>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</si>
  <si>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</si>
  <si>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</si>
  <si>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</si>
  <si>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</si>
  <si>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</si>
  <si>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</si>
  <si>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</si>
  <si>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</si>
  <si>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</si>
  <si>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</si>
  <si>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</si>
  <si>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</si>
  <si>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</si>
  <si>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</si>
  <si>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</si>
  <si>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</si>
  <si>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</si>
  <si>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</si>
  <si>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</si>
  <si>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</si>
  <si>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</si>
  <si>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</si>
  <si>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</si>
  <si>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</si>
  <si>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</si>
  <si>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</si>
  <si>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</si>
  <si>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</si>
  <si>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</si>
  <si>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</si>
  <si>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</si>
  <si>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</si>
  <si>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</si>
  <si>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</si>
  <si>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</si>
  <si>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</si>
  <si>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</si>
  <si>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</si>
  <si>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</si>
  <si>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</si>
  <si>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</si>
  <si>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</si>
  <si>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</si>
  <si>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</si>
  <si>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</si>
  <si>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</si>
  <si>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</si>
  <si>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</si>
  <si>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</si>
  <si>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</si>
  <si>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</si>
  <si>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</si>
  <si>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</si>
  <si>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</si>
  <si>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</si>
  <si>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</si>
  <si>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</si>
  <si>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</si>
  <si>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</si>
  <si>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</si>
  <si>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</si>
  <si>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</si>
  <si>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</si>
  <si>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</si>
  <si>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</si>
  <si>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</si>
  <si>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</si>
  <si>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</si>
  <si>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</si>
  <si>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</si>
  <si>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</si>
  <si>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</si>
  <si>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</si>
  <si>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</si>
  <si>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</si>
  <si>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</si>
  <si>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</si>
  <si>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</si>
  <si>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</si>
  <si>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</si>
  <si>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</si>
  <si>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</si>
  <si>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</si>
  <si>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</si>
  <si>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</si>
  <si>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</si>
  <si>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</si>
  <si>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</si>
  <si>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</si>
  <si>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</si>
  <si>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</si>
  <si>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</si>
  <si>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</si>
  <si>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</si>
  <si>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</si>
  <si>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</si>
  <si>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</si>
  <si>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</si>
  <si>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</si>
  <si>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</si>
  <si>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</si>
  <si>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</si>
  <si>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</si>
  <si>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</si>
  <si>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</si>
  <si>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</si>
  <si>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</si>
  <si>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</si>
  <si>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</si>
  <si>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</si>
  <si>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</si>
  <si>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</si>
  <si>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</si>
  <si>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</si>
  <si>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</si>
  <si>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</si>
  <si>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</si>
  <si>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</si>
  <si>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</si>
  <si>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</si>
  <si>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</si>
  <si>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</si>
  <si>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</si>
  <si>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</si>
  <si>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</si>
  <si>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</si>
  <si>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</si>
  <si>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</si>
  <si>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</si>
  <si>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</si>
  <si>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</si>
  <si>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</si>
  <si>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</si>
  <si>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</si>
  <si>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</si>
  <si>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</si>
  <si>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</si>
  <si>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</si>
  <si>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</si>
  <si>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</si>
  <si>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</si>
  <si>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</si>
  <si>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</si>
  <si>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</si>
  <si>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</si>
  <si>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</si>
  <si>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</si>
  <si>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</si>
  <si>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</si>
  <si>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</si>
  <si>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</si>
  <si>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</si>
  <si>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</si>
  <si>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</si>
  <si>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</si>
  <si>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</si>
  <si>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</si>
  <si>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</si>
  <si>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</si>
  <si>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</si>
  <si>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</si>
  <si>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</si>
  <si>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</si>
  <si>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</si>
  <si>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</si>
  <si>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</si>
  <si>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</si>
  <si>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</si>
  <si>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</si>
  <si>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</si>
  <si>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</si>
  <si>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</si>
  <si>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</si>
  <si>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</si>
  <si>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</si>
  <si>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</si>
  <si>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</si>
  <si>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</si>
  <si>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</si>
  <si>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</si>
  <si>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</si>
  <si>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</si>
  <si>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</si>
  <si>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</si>
  <si>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</si>
  <si>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</si>
  <si>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</si>
  <si>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</si>
  <si>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</si>
  <si>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</si>
  <si>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</si>
  <si>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</si>
  <si>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</si>
  <si>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</si>
  <si>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</si>
  <si>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</si>
  <si>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</si>
  <si>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</si>
  <si>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</si>
  <si>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</si>
  <si>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</si>
  <si>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</si>
  <si>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</si>
  <si>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</si>
  <si>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</si>
  <si>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</si>
  <si>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</si>
  <si>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</si>
  <si>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</si>
  <si>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</si>
  <si>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</si>
  <si>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</si>
  <si>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</si>
  <si>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</si>
  <si>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</si>
  <si>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</si>
  <si>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</si>
  <si>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</si>
  <si>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</si>
  <si>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</si>
  <si>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</si>
  <si>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</si>
  <si>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</si>
  <si>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</si>
  <si>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</si>
  <si>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</si>
  <si>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</si>
  <si>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</si>
  <si>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</si>
  <si>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</si>
  <si>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</si>
  <si>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</si>
  <si>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</si>
  <si>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</si>
  <si>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</si>
  <si>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</si>
  <si>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</si>
  <si>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</si>
  <si>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</si>
  <si>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</si>
  <si>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</si>
  <si>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</si>
  <si>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</si>
  <si>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</si>
  <si>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</si>
  <si>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</si>
  <si>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</si>
  <si>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</si>
  <si>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</si>
  <si>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</si>
  <si>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</si>
  <si>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</si>
  <si>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</si>
  <si>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</si>
  <si>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</si>
  <si>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</si>
  <si>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</si>
  <si>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</si>
  <si>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</si>
  <si>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</si>
  <si>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</si>
  <si>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</si>
  <si>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</si>
  <si>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</si>
  <si>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</si>
  <si>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</si>
  <si>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</si>
  <si>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</si>
  <si>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</si>
  <si>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</si>
  <si>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</si>
  <si>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</si>
  <si>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</si>
  <si>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</si>
  <si>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</si>
  <si>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</si>
  <si>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</si>
  <si>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</si>
  <si>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</si>
  <si>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</si>
  <si>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</si>
  <si>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</si>
  <si>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</si>
  <si>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</si>
  <si>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</si>
  <si>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</si>
  <si>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</si>
  <si>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</si>
  <si>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</si>
  <si>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</si>
  <si>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</si>
  <si>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</si>
  <si>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</si>
  <si>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</si>
  <si>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</si>
  <si>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</si>
  <si>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</si>
  <si>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</si>
  <si>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</si>
  <si>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</si>
  <si>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</si>
  <si>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</si>
  <si>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</si>
  <si>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</si>
  <si>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</si>
  <si>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</si>
  <si>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</si>
  <si>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</si>
  <si>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</si>
  <si>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</si>
  <si>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</si>
  <si>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</si>
  <si>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</si>
  <si>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</si>
  <si>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</si>
  <si>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</si>
  <si>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</si>
  <si>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</si>
  <si>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</si>
  <si>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</si>
  <si>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</si>
  <si>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</si>
  <si>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</si>
  <si>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</si>
  <si>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</si>
  <si>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</si>
  <si>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</si>
  <si>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</si>
  <si>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</si>
  <si>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</si>
  <si>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</si>
  <si>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</si>
  <si>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</si>
  <si>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</si>
  <si>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</si>
  <si>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</si>
  <si>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</si>
  <si>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</si>
  <si>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</si>
  <si>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</si>
  <si>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</si>
  <si>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</si>
  <si>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</si>
  <si>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</si>
  <si>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</si>
  <si>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</si>
  <si>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</si>
  <si>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</si>
  <si>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</si>
  <si>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</si>
  <si>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</si>
  <si>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</si>
  <si>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</si>
  <si>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</si>
  <si>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</si>
  <si>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</si>
  <si>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</si>
  <si>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</si>
  <si>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</si>
  <si>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</si>
  <si>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</si>
  <si>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</si>
  <si>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</si>
  <si>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</si>
  <si>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</si>
  <si>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</si>
  <si>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</si>
  <si>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</si>
  <si>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</si>
  <si>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</si>
  <si>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</si>
  <si>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</si>
  <si>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</si>
  <si>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</si>
  <si>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</si>
  <si>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</si>
  <si>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</si>
  <si>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</si>
  <si>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</si>
  <si>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</si>
  <si>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</si>
  <si>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</si>
  <si>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</si>
  <si>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</si>
  <si>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</si>
  <si>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</si>
  <si>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</si>
  <si>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</si>
  <si>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</si>
  <si>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</si>
  <si>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</si>
  <si>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</si>
  <si>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</si>
  <si>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</si>
  <si>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</si>
  <si>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</si>
  <si>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</si>
  <si>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</si>
  <si>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</si>
  <si>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</si>
  <si>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</si>
  <si>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</si>
  <si>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</si>
  <si>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</si>
  <si>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</si>
  <si>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</si>
  <si>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</si>
  <si>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</si>
  <si>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</si>
  <si>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</si>
  <si>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</si>
  <si>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</si>
  <si>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</si>
  <si>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</si>
  <si>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</si>
  <si>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</si>
  <si>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</si>
  <si>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</si>
  <si>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</si>
  <si>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</si>
  <si>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</si>
  <si>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</si>
  <si>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</si>
  <si>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</si>
  <si>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</si>
  <si>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</si>
  <si>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</si>
  <si>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</si>
  <si>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</si>
  <si>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</si>
  <si>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</si>
  <si>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</si>
  <si>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</si>
  <si>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</si>
  <si>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</si>
  <si>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</si>
  <si>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</si>
  <si>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</si>
  <si>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</si>
  <si>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</si>
  <si>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</si>
  <si>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</si>
  <si>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</si>
  <si>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</si>
  <si>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</si>
  <si>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</si>
  <si>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</si>
  <si>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</si>
  <si>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</si>
  <si>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</si>
  <si>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</si>
  <si>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</si>
  <si>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</si>
  <si>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</si>
  <si>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</si>
  <si>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</si>
  <si>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</si>
  <si>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</si>
  <si>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</si>
  <si>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</si>
  <si>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</si>
  <si>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</si>
  <si>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</si>
  <si>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</si>
  <si>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</si>
  <si>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</si>
  <si>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</si>
  <si>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</si>
  <si>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</si>
  <si>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</si>
  <si>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</si>
  <si>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</si>
  <si>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</si>
  <si>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</si>
  <si>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</si>
  <si>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</si>
  <si>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</si>
  <si>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</si>
  <si>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</si>
  <si>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</si>
  <si>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</si>
  <si>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</si>
  <si>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</si>
  <si>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</si>
  <si>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</si>
  <si>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</si>
  <si>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</si>
  <si>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</si>
  <si>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</si>
  <si>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</si>
  <si>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</si>
  <si>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</si>
  <si>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</si>
  <si>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</si>
  <si>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</si>
  <si>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</si>
  <si>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</si>
  <si>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</si>
  <si>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</si>
  <si>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</si>
  <si>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</si>
  <si>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</si>
  <si>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</si>
  <si>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</si>
  <si>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</si>
  <si>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</si>
  <si>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</si>
  <si>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</si>
  <si>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</si>
  <si>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</si>
  <si>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</si>
  <si>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</si>
  <si>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</si>
  <si>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</si>
  <si>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</si>
  <si>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</si>
  <si>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</si>
  <si>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</si>
  <si>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</si>
  <si>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</si>
  <si>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</si>
  <si>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</si>
  <si>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</si>
  <si>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</si>
  <si>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</si>
  <si>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</si>
  <si>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</si>
  <si>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</si>
  <si>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</si>
  <si>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</si>
  <si>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</si>
  <si>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</si>
  <si>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</si>
  <si>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</si>
  <si>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</si>
  <si>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</si>
  <si>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</si>
  <si>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</si>
  <si>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</si>
  <si>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</si>
  <si>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</si>
  <si>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</si>
  <si>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</si>
  <si>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</si>
  <si>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</si>
  <si>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</si>
  <si>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</si>
  <si>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</si>
  <si>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</si>
  <si>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</si>
  <si>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</si>
  <si>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</si>
  <si>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</si>
  <si>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</si>
  <si>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</si>
  <si>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</si>
  <si>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</si>
  <si>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</si>
  <si>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</si>
  <si>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</si>
  <si>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</si>
  <si>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</si>
  <si>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</si>
  <si>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</si>
  <si>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</si>
  <si>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</si>
  <si>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</si>
  <si>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</si>
  <si>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</si>
  <si>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</si>
  <si>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</si>
  <si>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</si>
  <si>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</si>
  <si>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</si>
  <si>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</si>
  <si>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</si>
  <si>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</si>
  <si>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</si>
  <si>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</si>
  <si>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</si>
  <si>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</si>
  <si>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</si>
  <si>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</si>
  <si>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</si>
  <si>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</si>
  <si>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</si>
  <si>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</si>
  <si>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</si>
  <si>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</si>
  <si>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</si>
  <si>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</si>
  <si>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</si>
  <si>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</si>
  <si>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</si>
  <si>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</si>
  <si>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</si>
  <si>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</si>
  <si>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</si>
  <si>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</si>
  <si>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</si>
  <si>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</si>
  <si>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</si>
  <si>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</si>
  <si>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</si>
  <si>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</si>
  <si>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</si>
  <si>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</si>
  <si>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</si>
  <si>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</si>
  <si>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</si>
  <si>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</si>
  <si>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</si>
  <si>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</si>
  <si>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</si>
  <si>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</si>
  <si>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</si>
  <si>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</si>
  <si>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</si>
  <si>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</si>
  <si>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</si>
  <si>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</si>
  <si>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</si>
  <si>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</si>
  <si>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</si>
  <si>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</si>
  <si>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</si>
  <si>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</si>
  <si>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</si>
  <si>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</si>
  <si>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</si>
  <si>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</si>
  <si>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</si>
  <si>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</si>
  <si>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</si>
  <si>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</si>
  <si>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</si>
  <si>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</si>
  <si>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</si>
  <si>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</si>
  <si>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</si>
  <si>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</si>
  <si>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</si>
  <si>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</si>
  <si>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</si>
  <si>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</si>
  <si>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</si>
  <si>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</si>
  <si>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</si>
  <si>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</si>
  <si>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</si>
  <si>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</si>
  <si>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</si>
  <si>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</si>
  <si>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</si>
  <si>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</si>
  <si>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</si>
  <si>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</si>
  <si>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</si>
  <si>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</si>
  <si>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</si>
  <si>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</si>
  <si>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</si>
  <si>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</si>
  <si>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</si>
  <si>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</si>
  <si>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</si>
  <si>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</si>
  <si>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</si>
  <si>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</si>
  <si>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</si>
  <si>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</si>
  <si>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</si>
  <si>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</si>
  <si>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</si>
  <si>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</si>
  <si>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</si>
  <si>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</si>
  <si>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</si>
  <si>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</si>
  <si>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</si>
  <si>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</si>
  <si>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</si>
  <si>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</si>
  <si>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</si>
  <si>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</si>
  <si>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</si>
  <si>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</si>
  <si>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</si>
  <si>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</si>
  <si>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</si>
  <si>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</si>
  <si>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</si>
  <si>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</si>
  <si>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</si>
  <si>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</si>
  <si>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</si>
  <si>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</si>
  <si>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</si>
  <si>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</si>
  <si>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</si>
  <si>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</si>
  <si>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</si>
  <si>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</si>
  <si>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</si>
  <si>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</si>
  <si>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</si>
  <si>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</si>
  <si>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</si>
  <si>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</si>
  <si>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</si>
  <si>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</si>
  <si>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</si>
  <si>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</si>
  <si>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</si>
  <si>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</si>
  <si>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</si>
  <si>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</si>
  <si>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</si>
  <si>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</si>
  <si>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</si>
  <si>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</si>
  <si>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</si>
  <si>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</si>
  <si>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</si>
  <si>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</si>
  <si>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</si>
  <si>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</si>
  <si>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</si>
  <si>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</si>
  <si>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</si>
  <si>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</si>
  <si>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</si>
  <si>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</si>
  <si>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</si>
  <si>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</si>
  <si>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</si>
  <si>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</si>
  <si>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</si>
  <si>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</si>
  <si>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</si>
  <si>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</si>
  <si>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</si>
  <si>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</si>
  <si>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</si>
  <si>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</si>
  <si>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</si>
  <si>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</si>
  <si>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</si>
  <si>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</si>
  <si>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</si>
  <si>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</si>
  <si>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</si>
  <si>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</si>
  <si>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</si>
  <si>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</si>
  <si>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</si>
  <si>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</si>
  <si>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</si>
  <si>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</si>
  <si>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</si>
  <si>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</si>
  <si>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</si>
  <si>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</si>
  <si>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</si>
  <si>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</si>
  <si>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</si>
  <si>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</si>
  <si>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</si>
  <si>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</si>
  <si>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</si>
  <si>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</si>
  <si>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</si>
  <si>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</si>
  <si>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</si>
  <si>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</si>
  <si>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</si>
  <si>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</si>
  <si>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</si>
  <si>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</si>
  <si>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</si>
  <si>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</si>
  <si>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</si>
  <si>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</si>
  <si>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</si>
  <si>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</si>
  <si>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</si>
  <si>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</si>
  <si>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</si>
  <si>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</si>
  <si>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</si>
  <si>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</si>
  <si>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</si>
  <si>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</si>
  <si>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</si>
  <si>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</si>
  <si>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</si>
  <si>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</si>
  <si>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</si>
  <si>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</si>
  <si>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</si>
  <si>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</si>
  <si>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</si>
  <si>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</si>
  <si>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</si>
  <si>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</si>
  <si>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</si>
  <si>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</si>
  <si>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</si>
  <si>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</si>
  <si>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</si>
  <si>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</si>
  <si>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</si>
  <si>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</si>
  <si>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</si>
  <si>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</si>
  <si>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</si>
  <si>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</si>
  <si>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</si>
  <si>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</si>
  <si>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</si>
  <si>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</si>
  <si>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</si>
  <si>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</si>
  <si>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</si>
  <si>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</si>
  <si>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</si>
  <si>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</si>
  <si>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</si>
  <si>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</si>
  <si>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</si>
  <si>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</si>
  <si>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</si>
  <si>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</si>
  <si>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</si>
  <si>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</si>
  <si>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</si>
  <si>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</si>
  <si>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</si>
  <si>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</si>
  <si>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</si>
  <si>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</si>
  <si>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</si>
  <si>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</si>
  <si>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</si>
  <si>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</si>
  <si>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</si>
  <si>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</si>
  <si>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</si>
  <si>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</si>
  <si>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</si>
  <si>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</si>
  <si>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</si>
  <si>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</si>
  <si>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</si>
  <si>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</si>
  <si>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</si>
  <si>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</si>
  <si>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</si>
  <si>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</si>
  <si>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</si>
  <si>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</si>
  <si>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</si>
  <si>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</si>
  <si>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</si>
  <si>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</si>
  <si>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</si>
  <si>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</si>
  <si>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</si>
  <si>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</si>
  <si>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</si>
  <si>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</si>
  <si>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</si>
  <si>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</si>
  <si>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</si>
  <si>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</si>
  <si>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</si>
  <si>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</si>
  <si>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</si>
  <si>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</si>
  <si>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</si>
  <si>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</si>
  <si>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</si>
  <si>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</si>
  <si>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</si>
  <si>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</si>
  <si>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</si>
  <si>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</si>
  <si>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</si>
  <si>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</si>
  <si>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</si>
  <si>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</si>
  <si>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</si>
  <si>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</si>
  <si>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</si>
  <si>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</si>
  <si>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</si>
  <si>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</si>
  <si>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</si>
  <si>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</si>
  <si>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</si>
  <si>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</si>
  <si>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</si>
  <si>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</si>
  <si>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</si>
  <si>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</si>
  <si>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</si>
  <si>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</si>
  <si>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</si>
  <si>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</si>
  <si>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</si>
  <si>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</si>
  <si>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</si>
  <si>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</si>
  <si>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</si>
  <si>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</si>
  <si>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</si>
  <si>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</si>
  <si>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</si>
  <si>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</si>
  <si>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</si>
  <si>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</si>
  <si>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</si>
  <si>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</si>
  <si>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</si>
  <si>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</si>
  <si>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</si>
  <si>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</si>
  <si>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</si>
  <si>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</si>
  <si>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</si>
  <si>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</si>
  <si>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</si>
  <si>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</si>
  <si>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</si>
  <si>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</si>
  <si>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</si>
  <si>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</si>
  <si>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</si>
  <si>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</si>
  <si>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</si>
  <si>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</si>
  <si>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</si>
  <si>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</si>
  <si>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</si>
  <si>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</si>
  <si>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</si>
  <si>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</si>
  <si>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</si>
  <si>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</si>
  <si>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</si>
  <si>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</si>
  <si>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</si>
  <si>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</si>
  <si>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</si>
  <si>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</si>
  <si>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</si>
  <si>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</si>
  <si>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</si>
  <si>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</si>
  <si>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</si>
  <si>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</si>
  <si>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</si>
  <si>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</si>
  <si>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</si>
  <si>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</si>
  <si>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</si>
  <si>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</si>
  <si>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</si>
  <si>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</si>
  <si>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</si>
  <si>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</si>
  <si>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</si>
  <si>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</si>
  <si>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</si>
  <si>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</si>
  <si>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</si>
  <si>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</si>
  <si>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</si>
  <si>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</si>
  <si>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</si>
  <si>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</si>
  <si>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</si>
  <si>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</si>
  <si>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</si>
  <si>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</si>
  <si>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</si>
  <si>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</si>
  <si>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</si>
  <si>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</si>
  <si>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</si>
  <si>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</si>
  <si>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</si>
  <si>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</si>
  <si>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</si>
  <si>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</si>
  <si>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</si>
  <si>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</si>
  <si>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</si>
  <si>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</si>
  <si>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</si>
  <si>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</si>
  <si>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</si>
  <si>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</si>
  <si>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</si>
  <si>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</si>
  <si>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</si>
  <si>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</si>
  <si>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</si>
  <si>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</si>
  <si>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</si>
  <si>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</si>
  <si>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</si>
  <si>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</si>
  <si>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</si>
  <si>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</si>
  <si>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</si>
  <si>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</si>
  <si>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</si>
  <si>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</si>
  <si>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</si>
  <si>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</si>
  <si>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</si>
  <si>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</si>
  <si>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</si>
  <si>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</si>
  <si>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</si>
  <si>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</si>
  <si>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</si>
  <si>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</si>
  <si>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</si>
  <si>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</si>
  <si>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</si>
  <si>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</si>
  <si>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</si>
  <si>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</si>
  <si>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</si>
  <si>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</si>
  <si>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</si>
  <si>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</si>
  <si>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</si>
  <si>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</si>
  <si>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</si>
  <si>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</si>
  <si>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</si>
  <si>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</si>
  <si>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</si>
  <si>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</si>
  <si>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</si>
  <si>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</si>
  <si>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</si>
  <si>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</si>
  <si>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</si>
  <si>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</si>
  <si>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</si>
  <si>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</si>
  <si>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</si>
  <si>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</si>
  <si>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</si>
  <si>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</si>
  <si>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</si>
  <si>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</si>
  <si>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</si>
  <si>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</si>
  <si>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</si>
  <si>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</si>
  <si>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</si>
  <si>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</si>
  <si>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</si>
  <si>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</si>
  <si>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</si>
  <si>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</si>
  <si>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</si>
  <si>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</si>
  <si>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</si>
  <si>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</si>
  <si>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</si>
  <si>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</si>
  <si>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</si>
  <si>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</si>
  <si>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</si>
  <si>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</si>
  <si>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</si>
  <si>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</si>
  <si>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</si>
  <si>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</si>
  <si>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</si>
  <si>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</si>
  <si>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</si>
  <si>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</si>
  <si>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</si>
  <si>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</si>
  <si>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</si>
  <si>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</si>
  <si>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</si>
  <si>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</si>
  <si>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</si>
  <si>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</si>
  <si>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</si>
  <si>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</si>
  <si>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</si>
  <si>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</si>
  <si>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</si>
  <si>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</si>
  <si>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</si>
  <si>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</si>
  <si>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</si>
  <si>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</si>
  <si>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</si>
  <si>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</si>
  <si>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</si>
  <si>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</si>
  <si>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</si>
  <si>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</si>
  <si>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</si>
  <si>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</si>
  <si>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</si>
  <si>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</si>
  <si>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</si>
  <si>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</si>
  <si>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</si>
  <si>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</si>
  <si>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</si>
  <si>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</si>
  <si>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</si>
  <si>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</si>
  <si>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</si>
  <si>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</si>
  <si>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</si>
  <si>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</si>
  <si>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</si>
  <si>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</si>
  <si>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</si>
  <si>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</si>
  <si>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</si>
  <si>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</si>
  <si>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</si>
  <si>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</si>
  <si>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</si>
  <si>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</si>
  <si>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</si>
  <si>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</si>
  <si>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</si>
  <si>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</si>
  <si>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</si>
  <si>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</si>
  <si>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</si>
  <si>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</si>
  <si>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</si>
  <si>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</si>
  <si>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</si>
  <si>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</si>
  <si>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</si>
  <si>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</si>
  <si>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</si>
  <si>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</si>
  <si>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</si>
  <si>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</si>
  <si>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</si>
  <si>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</si>
  <si>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</si>
  <si>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</si>
  <si>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</si>
  <si>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</si>
  <si>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</si>
  <si>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</si>
  <si>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</si>
  <si>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</si>
  <si>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</si>
  <si>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</si>
  <si>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</si>
  <si>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</si>
  <si>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</si>
  <si>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</si>
  <si>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</si>
  <si>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</si>
  <si>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</si>
  <si>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</si>
  <si>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</si>
  <si>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</si>
  <si>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</si>
  <si>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</si>
  <si>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</si>
  <si>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</si>
  <si>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</si>
  <si>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</si>
  <si>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</si>
  <si>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</si>
  <si>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</si>
  <si>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</si>
  <si>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</si>
  <si>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</si>
  <si>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</si>
  <si>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</si>
  <si>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</si>
  <si>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</si>
  <si>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</si>
  <si>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</si>
  <si>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</si>
  <si>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</si>
  <si>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</si>
  <si>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</si>
  <si>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</si>
  <si>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</si>
  <si>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</si>
  <si>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</si>
  <si>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</si>
  <si>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</si>
  <si>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</si>
  <si>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</si>
  <si>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</si>
  <si>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</si>
  <si>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</si>
  <si>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</si>
  <si>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</si>
  <si>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</si>
  <si>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</si>
  <si>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</si>
  <si>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</si>
  <si>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</si>
  <si>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</si>
  <si>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</si>
  <si>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</si>
  <si>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</si>
  <si>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</si>
  <si>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</si>
  <si>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</si>
  <si>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</si>
  <si>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</si>
  <si>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</si>
  <si>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</si>
  <si>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</si>
  <si>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</si>
  <si>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</si>
  <si>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</si>
  <si>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</si>
  <si>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</si>
  <si>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</si>
  <si>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</si>
  <si>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</si>
  <si>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</si>
  <si>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</si>
  <si>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</si>
  <si>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</si>
  <si>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</si>
  <si>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</si>
  <si>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</si>
  <si>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</si>
  <si>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</si>
  <si>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</si>
  <si>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</si>
  <si>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</si>
  <si>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</si>
  <si>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</si>
  <si>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</si>
  <si>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</si>
  <si>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</si>
  <si>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</si>
  <si>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</si>
  <si>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</si>
  <si>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</si>
  <si>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</si>
  <si>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</si>
  <si>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</si>
  <si>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</si>
  <si>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</si>
  <si>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</si>
  <si>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</si>
  <si>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</si>
  <si>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</si>
  <si>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</si>
  <si>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</si>
  <si>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</si>
  <si>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</si>
  <si>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</si>
  <si>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</si>
  <si>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</si>
  <si>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</si>
  <si>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</si>
  <si>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</si>
  <si>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</si>
  <si>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</si>
  <si>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</si>
  <si>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</si>
  <si>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</si>
  <si>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</si>
  <si>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</si>
  <si>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</si>
  <si>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</si>
  <si>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</si>
  <si>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</si>
  <si>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</si>
  <si>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</si>
  <si>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</si>
  <si>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</si>
  <si>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</si>
  <si>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</si>
  <si>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</si>
  <si>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</si>
  <si>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</si>
  <si>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</si>
  <si>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</si>
  <si>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</si>
  <si>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</si>
  <si>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</si>
  <si>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</si>
  <si>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</si>
  <si>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</si>
  <si>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</si>
  <si>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</si>
  <si>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</si>
  <si>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</si>
  <si>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</si>
  <si>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</si>
  <si>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</si>
  <si>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</si>
  <si>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</si>
  <si>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</si>
  <si>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</si>
  <si>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</si>
  <si>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</si>
  <si>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</si>
  <si>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</si>
  <si>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</si>
  <si>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</si>
  <si>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</si>
  <si>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</si>
  <si>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</si>
  <si>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</si>
  <si>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</si>
  <si>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</si>
  <si>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</si>
  <si>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</si>
  <si>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</si>
  <si>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</si>
  <si>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</si>
  <si>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</si>
  <si>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</si>
  <si>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</si>
  <si>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</si>
  <si>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</si>
  <si>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</si>
  <si>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</si>
  <si>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</si>
  <si>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</si>
  <si>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</si>
  <si>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</si>
  <si>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</si>
  <si>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</si>
  <si>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</si>
  <si>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</si>
  <si>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</si>
  <si>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</si>
  <si>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</si>
  <si>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</si>
  <si>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</si>
  <si>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</si>
  <si>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</si>
  <si>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</si>
  <si>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</si>
  <si>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</si>
  <si>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</si>
  <si>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</si>
  <si>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</si>
  <si>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</si>
  <si>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</si>
  <si>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</si>
  <si>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</si>
  <si>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</si>
  <si>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</si>
  <si>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</si>
  <si>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</si>
  <si>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</si>
  <si>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</si>
  <si>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</si>
  <si>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</si>
  <si>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</si>
  <si>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</si>
  <si>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</si>
  <si>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</si>
  <si>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</si>
  <si>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</si>
  <si>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</si>
  <si>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</si>
  <si>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</si>
  <si>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</si>
  <si>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</si>
  <si>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</si>
  <si>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</si>
  <si>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</si>
  <si>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</si>
  <si>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</si>
  <si>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</si>
  <si>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</si>
  <si>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</si>
  <si>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</si>
  <si>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</si>
  <si>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</si>
  <si>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</si>
  <si>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</si>
  <si>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</si>
  <si>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</si>
  <si>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</si>
  <si>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</si>
  <si>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</si>
  <si>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</si>
  <si>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</si>
  <si>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</si>
  <si>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</si>
  <si>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</si>
  <si>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</si>
  <si>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</si>
  <si>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</si>
  <si>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</si>
  <si>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</si>
  <si>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</si>
  <si>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</si>
  <si>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</si>
  <si>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</si>
  <si>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</si>
  <si>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</si>
  <si>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</si>
  <si>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</si>
  <si>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</si>
  <si>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</si>
  <si>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</si>
  <si>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</si>
  <si>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</si>
  <si>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</si>
  <si>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</si>
  <si>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</si>
  <si>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</si>
  <si>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</si>
  <si>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</si>
  <si>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</si>
  <si>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</si>
  <si>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</si>
  <si>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</si>
  <si>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</si>
  <si>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</si>
  <si>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</si>
  <si>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</si>
  <si>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</si>
  <si>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</si>
  <si>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</si>
  <si>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</si>
  <si>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</si>
  <si>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</si>
  <si>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</si>
  <si>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</si>
  <si>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</si>
  <si>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</si>
  <si>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</si>
  <si>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</si>
  <si>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</si>
  <si>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</si>
  <si>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</si>
  <si>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</si>
  <si>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</si>
  <si>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</si>
  <si>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</si>
  <si>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</si>
  <si>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</si>
  <si>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</si>
  <si>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</si>
  <si>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</si>
  <si>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</si>
  <si>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</si>
  <si>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</si>
  <si>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</si>
  <si>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</si>
  <si>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</si>
  <si>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</si>
  <si>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</si>
  <si>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</si>
  <si>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</si>
  <si>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</si>
  <si>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</si>
  <si>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</si>
  <si>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</si>
  <si>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</si>
  <si>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</si>
  <si>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</si>
  <si>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</si>
  <si>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</si>
  <si>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</si>
  <si>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</si>
  <si>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</si>
  <si>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</si>
  <si>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</si>
  <si>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</si>
  <si>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</si>
  <si>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</si>
  <si>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</si>
  <si>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</si>
  <si>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</si>
  <si>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</si>
  <si>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</si>
  <si>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</si>
  <si>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</si>
  <si>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</si>
  <si>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</si>
  <si>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</si>
  <si>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</si>
  <si>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</si>
  <si>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</si>
  <si>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</si>
  <si>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</si>
  <si>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</si>
  <si>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</si>
  <si>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</si>
  <si>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</si>
  <si>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</si>
  <si>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</si>
  <si>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</si>
  <si>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</si>
  <si>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</si>
  <si>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</si>
  <si>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</si>
  <si>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</si>
  <si>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</si>
  <si>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</si>
  <si>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</si>
  <si>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</si>
  <si>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</si>
  <si>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</si>
  <si>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</si>
  <si>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</si>
  <si>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</si>
  <si>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</si>
  <si>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</si>
  <si>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</si>
  <si>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</si>
  <si>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</si>
  <si>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</si>
  <si>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</si>
  <si>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</si>
  <si>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</si>
  <si>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</si>
  <si>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</si>
  <si>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</si>
  <si>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</si>
  <si>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</si>
  <si>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</si>
  <si>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</si>
  <si>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</si>
  <si>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</si>
  <si>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</si>
  <si>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</si>
  <si>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</si>
  <si>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</si>
  <si>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</si>
  <si>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</si>
  <si>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</si>
  <si>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</si>
  <si>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</si>
  <si>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</si>
  <si>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</si>
  <si>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</si>
  <si>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</si>
  <si>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</si>
  <si>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</si>
  <si>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</si>
  <si>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</si>
  <si>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</si>
  <si>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</si>
  <si>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</si>
  <si>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</si>
  <si>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</si>
  <si>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</si>
  <si>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</si>
  <si>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</si>
  <si>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</si>
  <si>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</si>
  <si>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</si>
  <si>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</si>
  <si>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</si>
  <si>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</si>
  <si>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</si>
  <si>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</si>
  <si>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</si>
  <si>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</si>
  <si>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</si>
  <si>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</si>
  <si>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</si>
  <si>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</si>
  <si>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</si>
  <si>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</si>
  <si>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</si>
  <si>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</si>
  <si>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</si>
  <si>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</si>
  <si>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</si>
  <si>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</si>
  <si>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</si>
  <si>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</si>
  <si>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</si>
  <si>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</si>
  <si>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</si>
  <si>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</si>
  <si>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</si>
  <si>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</si>
  <si>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</si>
  <si>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</si>
  <si>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</si>
  <si>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</si>
  <si>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</si>
  <si>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</si>
  <si>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</si>
  <si>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</si>
  <si>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</si>
  <si>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</si>
  <si>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</si>
  <si>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</si>
  <si>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</si>
  <si>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</si>
  <si>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</si>
  <si>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</si>
  <si>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</si>
  <si>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</si>
  <si>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</si>
  <si>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</si>
  <si>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</si>
  <si>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</si>
  <si>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</si>
  <si>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</si>
  <si>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</si>
  <si>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</si>
  <si>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</si>
  <si>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</si>
  <si>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</si>
  <si>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</si>
  <si>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</si>
  <si>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</si>
  <si>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</si>
  <si>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</si>
  <si>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</si>
  <si>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</si>
  <si>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</si>
  <si>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</si>
  <si>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</si>
  <si>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</si>
  <si>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</si>
  <si>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</si>
  <si>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</si>
  <si>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</si>
  <si>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</si>
  <si>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</si>
  <si>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</si>
  <si>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</si>
  <si>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</si>
  <si>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</si>
  <si>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</si>
  <si>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</si>
  <si>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</si>
  <si>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</si>
  <si>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</si>
  <si>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</si>
  <si>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</si>
  <si>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</si>
  <si>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</si>
  <si>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</si>
  <si>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</si>
  <si>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</si>
  <si>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</si>
  <si>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</si>
  <si>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</si>
  <si>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</si>
  <si>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</si>
  <si>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</si>
  <si>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</si>
  <si>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</si>
  <si>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</si>
  <si>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</si>
  <si>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</si>
  <si>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</si>
  <si>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</si>
  <si>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</si>
  <si>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</si>
  <si>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</si>
  <si>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</si>
  <si>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</si>
  <si>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</si>
  <si>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</si>
  <si>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</si>
  <si>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</si>
  <si>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</si>
  <si>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</si>
  <si>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</si>
  <si>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</si>
  <si>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</si>
  <si>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</si>
  <si>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</si>
  <si>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</si>
  <si>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</si>
  <si>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</si>
  <si>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</si>
  <si>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</si>
  <si>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</si>
  <si>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</si>
  <si>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</si>
  <si>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</si>
  <si>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</si>
  <si>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</si>
  <si>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</si>
  <si>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</si>
  <si>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</si>
  <si>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</si>
  <si>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</si>
  <si>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</si>
  <si>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</si>
  <si>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</si>
  <si>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</si>
  <si>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</si>
  <si>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</si>
  <si>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</si>
  <si>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</si>
  <si>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</si>
  <si>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</si>
  <si>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</si>
  <si>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</si>
  <si>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</si>
  <si>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</si>
  <si>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</si>
  <si>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</si>
  <si>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</si>
  <si>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</si>
  <si>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</si>
  <si>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</si>
  <si>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</si>
  <si>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</si>
  <si>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</si>
  <si>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</si>
  <si>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</si>
  <si>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</si>
  <si>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</si>
  <si>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</si>
  <si>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</si>
  <si>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</si>
  <si>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</si>
  <si>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</si>
  <si>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</si>
  <si>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</si>
  <si>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</si>
  <si>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</si>
  <si>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</si>
  <si>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</si>
  <si>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</si>
  <si>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</si>
  <si>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</si>
  <si>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</si>
  <si>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</si>
  <si>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</si>
  <si>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</si>
  <si>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</si>
  <si>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</si>
  <si>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</si>
  <si>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</si>
  <si>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</si>
  <si>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</si>
  <si>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</si>
  <si>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</si>
  <si>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</si>
  <si>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</si>
  <si>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</si>
  <si>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</si>
  <si>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</si>
  <si>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</si>
  <si>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</si>
  <si>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</si>
  <si>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</si>
  <si>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</si>
  <si>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</si>
  <si>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</si>
  <si>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</si>
  <si>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</si>
  <si>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</si>
  <si>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</si>
  <si>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</si>
  <si>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</si>
  <si>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</si>
  <si>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</si>
  <si>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</si>
  <si>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</si>
  <si>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</si>
  <si>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</si>
  <si>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</si>
  <si>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</si>
  <si>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</si>
  <si>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</si>
  <si>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</si>
  <si>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</si>
  <si>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</si>
  <si>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</si>
  <si>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</si>
  <si>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</si>
  <si>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</si>
  <si>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</si>
  <si>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</si>
  <si>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</si>
  <si>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</si>
  <si>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</si>
  <si>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</si>
  <si>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</si>
  <si>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</si>
  <si>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</si>
  <si>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</si>
  <si>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</si>
  <si>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</si>
  <si>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</si>
  <si>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</si>
  <si>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</si>
  <si>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</si>
  <si>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</si>
  <si>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</si>
  <si>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</si>
  <si>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</si>
  <si>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</si>
  <si>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</si>
  <si>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</si>
  <si>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</si>
  <si>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</si>
  <si>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</si>
  <si>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</si>
  <si>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</si>
  <si>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</si>
  <si>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</si>
  <si>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</si>
  <si>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</si>
  <si>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</si>
  <si>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</si>
  <si>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</si>
  <si>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</si>
  <si>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</si>
  <si>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</si>
  <si>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</si>
  <si>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</si>
  <si>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</si>
  <si>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</si>
  <si>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</si>
  <si>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</si>
  <si>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</si>
  <si>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</si>
  <si>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</si>
  <si>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</si>
  <si>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</si>
  <si>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</si>
  <si>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</si>
  <si>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</si>
  <si>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</si>
  <si>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</si>
  <si>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</si>
  <si>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</si>
  <si>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</si>
  <si>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</si>
  <si>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</si>
  <si>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</si>
  <si>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</si>
  <si>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</si>
  <si>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</si>
  <si>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</si>
  <si>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</si>
  <si>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</si>
  <si>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</si>
  <si>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</si>
  <si>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</si>
  <si>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</si>
  <si>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</si>
  <si>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</si>
  <si>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</si>
  <si>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</si>
  <si>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</si>
  <si>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</si>
  <si>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</si>
  <si>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</si>
  <si>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</si>
  <si>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</si>
  <si>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</si>
  <si>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</si>
  <si>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</si>
  <si>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</si>
  <si>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</si>
  <si>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</si>
  <si>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</si>
  <si>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</si>
  <si>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</si>
  <si>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</si>
  <si>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</si>
  <si>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</si>
  <si>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</si>
  <si>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</si>
  <si>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</si>
  <si>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</si>
  <si>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</si>
  <si>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</si>
  <si>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</si>
  <si>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</si>
  <si>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</si>
  <si>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</si>
  <si>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</si>
  <si>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</si>
  <si>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</si>
  <si>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</si>
  <si>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</si>
  <si>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</si>
  <si>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</si>
  <si>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</si>
  <si>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</si>
  <si>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</si>
  <si>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</si>
  <si>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</si>
  <si>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</si>
  <si>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</si>
  <si>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</si>
  <si>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</si>
  <si>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</si>
  <si>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</si>
  <si>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</si>
  <si>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</si>
  <si>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</si>
  <si>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</si>
  <si>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</si>
  <si>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</si>
  <si>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</si>
  <si>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</si>
  <si>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</si>
  <si>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</si>
  <si>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</si>
  <si>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</si>
  <si>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</si>
  <si>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</si>
  <si>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</si>
  <si>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</si>
  <si>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</si>
  <si>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</si>
  <si>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</si>
  <si>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</si>
  <si>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</si>
  <si>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</si>
  <si>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</si>
  <si>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</si>
  <si>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</si>
  <si>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</si>
  <si>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</si>
  <si>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</si>
  <si>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</si>
  <si>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</si>
  <si>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</si>
  <si>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</si>
  <si>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</si>
  <si>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</si>
  <si>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</si>
  <si>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</si>
  <si>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</si>
  <si>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</si>
  <si>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</si>
  <si>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</si>
  <si>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</si>
  <si>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</si>
  <si>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</si>
  <si>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</si>
  <si>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</si>
  <si>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</si>
  <si>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</si>
  <si>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</si>
  <si>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</si>
  <si>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</si>
  <si>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</si>
  <si>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</si>
  <si>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</si>
  <si>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</si>
  <si>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</si>
  <si>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</si>
  <si>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</si>
  <si>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</si>
  <si>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</si>
  <si>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</si>
  <si>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</si>
  <si>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</si>
  <si>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</si>
  <si>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</si>
  <si>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</si>
  <si>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</si>
  <si>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</si>
  <si>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</si>
  <si>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</si>
  <si>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</si>
  <si>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</si>
  <si>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</si>
  <si>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</si>
  <si>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</si>
  <si>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</si>
  <si>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</si>
  <si>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</si>
  <si>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</si>
  <si>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</si>
  <si>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</si>
  <si>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</si>
  <si>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</si>
  <si>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</si>
  <si>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</si>
  <si>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</si>
  <si>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</si>
  <si>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</si>
  <si>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</si>
  <si>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</si>
  <si>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</si>
  <si>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</si>
  <si>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</si>
  <si>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</si>
  <si>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</si>
  <si>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</si>
  <si>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</si>
  <si>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</si>
  <si>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</si>
  <si>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</si>
  <si>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</si>
  <si>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</si>
  <si>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</si>
  <si>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</si>
  <si>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</si>
  <si>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</si>
  <si>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</si>
  <si>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</si>
  <si>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</si>
  <si>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</si>
  <si>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</si>
  <si>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</si>
  <si>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</si>
  <si>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</si>
  <si>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</si>
  <si>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</si>
  <si>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</si>
  <si>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</si>
  <si>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</si>
  <si>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</si>
  <si>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</si>
  <si>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</si>
  <si>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</si>
  <si>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</si>
  <si>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</si>
  <si>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</si>
  <si>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</si>
  <si>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</si>
  <si>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</si>
  <si>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</si>
  <si>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</si>
  <si>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</si>
  <si>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</si>
  <si>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</si>
  <si>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</si>
  <si>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</si>
  <si>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</si>
  <si>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</si>
  <si>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</si>
  <si>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</si>
  <si>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</si>
  <si>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</si>
  <si>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</si>
  <si>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</si>
  <si>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</si>
  <si>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</si>
  <si>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</si>
  <si>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</si>
  <si>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</si>
  <si>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</si>
  <si>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</si>
  <si>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</si>
  <si>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</si>
  <si>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</si>
  <si>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</si>
  <si>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</si>
  <si>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</si>
  <si>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</si>
  <si>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</si>
  <si>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</si>
  <si>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</si>
  <si>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</si>
  <si>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</si>
  <si>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</si>
  <si>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</si>
  <si>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</si>
  <si>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</si>
  <si>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</si>
  <si>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</si>
  <si>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</si>
  <si>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</si>
  <si>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</si>
  <si>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</si>
  <si>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</si>
  <si>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</si>
  <si>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</si>
  <si>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</si>
  <si>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</si>
  <si>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</si>
  <si>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</si>
  <si>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</si>
  <si>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</si>
  <si>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</si>
  <si>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</si>
  <si>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</si>
  <si>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</si>
  <si>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</si>
  <si>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</si>
  <si>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</si>
  <si>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</si>
  <si>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</si>
  <si>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</si>
  <si>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</si>
  <si>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</si>
  <si>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</si>
  <si>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</si>
  <si>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</si>
  <si>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</si>
  <si>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</si>
  <si>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</si>
  <si>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</si>
  <si>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</si>
  <si>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</si>
  <si>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</si>
  <si>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</si>
  <si>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</si>
  <si>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</si>
  <si>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</si>
  <si>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</si>
  <si>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</si>
  <si>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</si>
  <si>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</si>
  <si>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</si>
  <si>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</si>
  <si>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</si>
  <si>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</si>
  <si>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</si>
  <si>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</si>
  <si>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</si>
  <si>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</si>
  <si>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</si>
  <si>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</si>
  <si>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</si>
  <si>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</si>
  <si>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</si>
  <si>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</si>
  <si>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</si>
  <si>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</si>
  <si>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</si>
  <si>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</si>
  <si>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</si>
  <si>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</si>
  <si>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</si>
  <si>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</si>
  <si>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</si>
  <si>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</si>
  <si>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</si>
  <si>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</si>
  <si>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</si>
  <si>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</si>
  <si>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</si>
  <si>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</si>
  <si>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</si>
  <si>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</si>
  <si>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</si>
  <si>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</si>
  <si>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</si>
  <si>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</si>
  <si>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</si>
  <si>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</si>
  <si>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</si>
  <si>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</si>
  <si>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</si>
  <si>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</si>
  <si>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</si>
  <si>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</si>
  <si>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</si>
  <si>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</si>
  <si>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</si>
  <si>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</si>
  <si>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</si>
  <si>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</si>
  <si>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</si>
  <si>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</si>
  <si>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</si>
  <si>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</si>
  <si>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</si>
  <si>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</si>
  <si>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</si>
  <si>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</si>
  <si>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</si>
  <si>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</si>
  <si>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</si>
  <si>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</si>
  <si>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</si>
  <si>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</si>
  <si>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</si>
  <si>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</si>
  <si>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</si>
  <si>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</si>
  <si>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</si>
  <si>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</si>
  <si>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</si>
  <si>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</si>
  <si>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</si>
  <si>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</si>
  <si>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</si>
  <si>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</si>
  <si>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</si>
  <si>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</si>
  <si>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</si>
  <si>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</si>
  <si>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</si>
  <si>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</si>
  <si>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</si>
  <si>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</si>
  <si>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</si>
  <si>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</si>
  <si>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</si>
  <si>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</si>
  <si>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</si>
  <si>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</si>
  <si>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</si>
  <si>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</si>
  <si>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</si>
  <si>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</si>
  <si>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</si>
  <si>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</si>
  <si>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</si>
  <si>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</si>
  <si>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</si>
  <si>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</si>
  <si>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</si>
  <si>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</si>
  <si>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</si>
  <si>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</si>
  <si>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</si>
  <si>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</si>
  <si>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</si>
  <si>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</si>
  <si>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</si>
  <si>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</si>
  <si>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</si>
  <si>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</si>
  <si>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</si>
  <si>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</si>
  <si>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</si>
  <si>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</si>
  <si>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</si>
  <si>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</si>
  <si>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</si>
  <si>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</si>
  <si>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</si>
  <si>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</si>
  <si>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</si>
  <si>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</si>
  <si>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</si>
  <si>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</si>
  <si>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</si>
  <si>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</si>
  <si>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</si>
  <si>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</si>
  <si>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</si>
  <si>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</si>
  <si>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</si>
  <si>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</si>
  <si>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</si>
  <si>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</si>
  <si>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</si>
  <si>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</si>
  <si>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</si>
  <si>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</si>
  <si>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</si>
  <si>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</si>
  <si>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</si>
  <si>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</si>
  <si>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</si>
  <si>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</si>
  <si>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</si>
  <si>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</si>
  <si>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</si>
  <si>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</si>
  <si>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</si>
  <si>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</si>
  <si>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</si>
  <si>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</si>
  <si>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</si>
  <si>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</si>
  <si>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</si>
  <si>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</si>
  <si>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</si>
  <si>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</si>
  <si>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</si>
  <si>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</si>
  <si>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</si>
  <si>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</si>
  <si>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</si>
  <si>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</si>
  <si>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</si>
  <si>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</si>
  <si>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</si>
  <si>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</si>
  <si>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</si>
  <si>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</si>
  <si>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</si>
  <si>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</si>
  <si>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</si>
  <si>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</si>
  <si>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</si>
  <si>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</si>
  <si>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</si>
  <si>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</si>
  <si>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</si>
  <si>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</si>
  <si>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</si>
  <si>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</si>
  <si>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</si>
  <si>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</si>
  <si>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</si>
  <si>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</si>
  <si>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</si>
  <si>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</si>
  <si>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</si>
  <si>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</si>
  <si>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</si>
  <si>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</si>
  <si>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</si>
  <si>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</si>
  <si>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</si>
  <si>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</si>
  <si>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</si>
  <si>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</si>
  <si>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</si>
  <si>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</si>
  <si>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</si>
  <si>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</si>
  <si>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</si>
  <si>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</si>
  <si>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</si>
  <si>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</si>
  <si>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</si>
  <si>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</si>
  <si>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</si>
  <si>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</si>
  <si>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</si>
  <si>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</si>
  <si>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</si>
  <si>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</si>
  <si>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</si>
  <si>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</si>
  <si>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</si>
  <si>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</si>
  <si>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</si>
  <si>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</si>
  <si>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</si>
  <si>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</si>
  <si>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</si>
  <si>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</si>
  <si>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</si>
  <si>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</si>
  <si>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</si>
  <si>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</si>
  <si>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</si>
  <si>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</si>
  <si>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</si>
  <si>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</si>
  <si>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</si>
  <si>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</si>
  <si>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</si>
  <si>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</si>
  <si>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</si>
  <si>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</si>
  <si>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</si>
  <si>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</si>
  <si>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</si>
  <si>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</si>
  <si>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</si>
  <si>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</si>
  <si>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</si>
  <si>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</si>
  <si>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</si>
  <si>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</si>
  <si>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</si>
  <si>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</si>
  <si>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</si>
  <si>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</si>
  <si>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</si>
  <si>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</si>
  <si>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</si>
  <si>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</si>
  <si>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</si>
  <si>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</si>
  <si>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</si>
  <si>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</si>
  <si>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</si>
  <si>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</si>
  <si>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</si>
  <si>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</si>
  <si>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</si>
  <si>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</si>
  <si>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</si>
  <si>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</si>
  <si>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</si>
  <si>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</si>
  <si>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</si>
  <si>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</si>
  <si>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</si>
  <si>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</si>
  <si>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</si>
  <si>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</si>
  <si>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</si>
  <si>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</si>
  <si>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</si>
  <si>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</si>
  <si>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</si>
  <si>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</si>
  <si>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</si>
  <si>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</si>
  <si>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</si>
  <si>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</si>
  <si>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</si>
  <si>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</si>
  <si>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</si>
  <si>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</si>
  <si>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</si>
  <si>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</si>
  <si>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</si>
  <si>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</si>
  <si>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</si>
  <si>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</si>
  <si>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</si>
  <si>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</si>
  <si>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</si>
  <si>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</si>
  <si>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</si>
  <si>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</si>
  <si>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</si>
  <si>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</si>
  <si>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</si>
  <si>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</si>
  <si>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</si>
  <si>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</si>
  <si>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</si>
  <si>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</si>
  <si>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</si>
  <si>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</si>
  <si>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</si>
  <si>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</si>
  <si>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</si>
  <si>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</si>
  <si>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</si>
  <si>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</si>
  <si>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</si>
  <si>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</si>
  <si>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</si>
  <si>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</si>
  <si>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</si>
  <si>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</si>
  <si>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</si>
  <si>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</si>
  <si>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</si>
  <si>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</si>
  <si>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</si>
  <si>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</si>
  <si>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</si>
  <si>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</si>
  <si>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</si>
  <si>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</si>
  <si>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</si>
  <si>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</si>
  <si>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</si>
  <si>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</si>
  <si>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</si>
  <si>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</si>
  <si>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</si>
  <si>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</si>
  <si>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</si>
  <si>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</si>
  <si>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</si>
  <si>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</si>
  <si>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</si>
  <si>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</si>
  <si>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</si>
  <si>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</si>
  <si>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</si>
  <si>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</si>
  <si>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</si>
  <si>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</si>
  <si>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</si>
  <si>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</si>
  <si>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</si>
  <si>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</si>
  <si>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</si>
  <si>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</si>
  <si>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</si>
  <si>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</si>
  <si>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</si>
  <si>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</si>
  <si>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</si>
  <si>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</si>
  <si>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</si>
  <si>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</si>
  <si>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</si>
  <si>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</si>
  <si>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</si>
  <si>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</si>
  <si>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</si>
  <si>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</si>
  <si>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</si>
  <si>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</si>
  <si>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</si>
  <si>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</si>
  <si>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</si>
  <si>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</si>
  <si>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</si>
  <si>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</si>
  <si>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</si>
  <si>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</si>
  <si>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</si>
  <si>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</si>
  <si>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</si>
  <si>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</si>
  <si>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</si>
  <si>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</si>
  <si>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</si>
  <si>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</si>
  <si>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</si>
  <si>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</si>
  <si>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</si>
  <si>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</si>
  <si>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</si>
  <si>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</si>
  <si>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</si>
  <si>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</si>
  <si>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</si>
  <si>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</si>
  <si>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</si>
  <si>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</si>
  <si>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</si>
  <si>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</si>
  <si>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</si>
  <si>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</si>
  <si>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</si>
  <si>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</si>
  <si>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</si>
  <si>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</si>
  <si>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</si>
  <si>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</si>
  <si>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</si>
  <si>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</si>
  <si>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</si>
  <si>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</si>
  <si>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</si>
  <si>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</si>
  <si>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</si>
  <si>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</si>
  <si>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</si>
  <si>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</si>
  <si>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</si>
  <si>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</si>
  <si>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</si>
  <si>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</si>
  <si>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</si>
  <si>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</si>
  <si>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</si>
  <si>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</si>
  <si>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</si>
  <si>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</si>
  <si>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</si>
  <si>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</si>
  <si>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</si>
  <si>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</si>
  <si>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</si>
  <si>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</si>
  <si>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</si>
  <si>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</si>
  <si>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</si>
  <si>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</si>
  <si>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</si>
  <si>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</si>
  <si>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</si>
  <si>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</si>
  <si>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</si>
  <si>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</si>
  <si>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</si>
  <si>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</si>
  <si>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</si>
  <si>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</si>
  <si>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</si>
  <si>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</si>
  <si>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</si>
  <si>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</si>
  <si>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</si>
  <si>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</si>
  <si>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</si>
  <si>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</si>
  <si>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</si>
  <si>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</si>
  <si>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</si>
  <si>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</si>
  <si>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</si>
  <si>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</si>
  <si>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</si>
  <si>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</si>
  <si>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</si>
  <si>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</si>
  <si>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</si>
  <si>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</si>
  <si>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</si>
  <si>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</si>
  <si>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</si>
  <si>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</si>
  <si>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</si>
  <si>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</si>
  <si>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</si>
  <si>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</si>
  <si>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</si>
  <si>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</si>
  <si>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</si>
  <si>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</si>
  <si>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</si>
  <si>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</si>
  <si>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</si>
  <si>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</si>
  <si>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</si>
  <si>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</si>
  <si>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</si>
  <si>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</si>
  <si>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</si>
  <si>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</si>
  <si>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</si>
  <si>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</si>
  <si>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</si>
  <si>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</si>
  <si>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</si>
  <si>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</si>
  <si>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</si>
  <si>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</si>
  <si>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</si>
  <si>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</si>
  <si>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</si>
  <si>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</si>
  <si>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</si>
  <si>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</si>
  <si>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</si>
  <si>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</si>
  <si>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</si>
  <si>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</si>
  <si>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</si>
  <si>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</si>
  <si>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</si>
  <si>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</si>
  <si>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</si>
  <si>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</si>
  <si>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</si>
  <si>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</si>
  <si>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</si>
  <si>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</si>
  <si>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</si>
  <si>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</si>
  <si>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</si>
  <si>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</si>
  <si>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</si>
  <si>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</si>
  <si>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</si>
  <si>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</si>
  <si>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</si>
  <si>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</si>
  <si>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</si>
  <si>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</si>
  <si>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</si>
  <si>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</si>
  <si>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</si>
  <si>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</si>
  <si>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</si>
  <si>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</si>
  <si>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</si>
  <si>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</si>
  <si>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</si>
  <si>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</si>
  <si>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</si>
  <si>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</si>
  <si>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</si>
  <si>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</si>
  <si>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</si>
  <si>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</si>
  <si>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</si>
  <si>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</si>
  <si>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</si>
  <si>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</si>
  <si>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</si>
  <si>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</si>
  <si>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</si>
  <si>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</si>
  <si>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</si>
  <si>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</si>
  <si>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</si>
  <si>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</si>
  <si>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</si>
  <si>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</si>
  <si>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</si>
  <si>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</si>
  <si>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</si>
  <si>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</si>
  <si>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</si>
  <si>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</si>
  <si>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</si>
  <si>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</si>
  <si>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</si>
  <si>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</si>
  <si>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</si>
  <si>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</si>
  <si>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</si>
  <si>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</si>
  <si>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</si>
  <si>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</si>
  <si>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</si>
  <si>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</si>
  <si>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</si>
  <si>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</si>
  <si>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</si>
  <si>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</si>
  <si>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</si>
  <si>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</si>
  <si>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</si>
  <si>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</si>
  <si>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</si>
  <si>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</si>
  <si>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</si>
  <si>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</si>
  <si>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</si>
  <si>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</si>
  <si>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</si>
  <si>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</si>
  <si>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</si>
  <si>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</si>
  <si>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</si>
  <si>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</si>
  <si>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</si>
  <si>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</si>
  <si>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</si>
  <si>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</si>
  <si>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</si>
  <si>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</si>
  <si>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</si>
  <si>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</si>
  <si>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</si>
  <si>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</si>
  <si>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</si>
  <si>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</si>
  <si>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</si>
  <si>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</si>
  <si>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</si>
  <si>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</si>
  <si>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</si>
  <si>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</si>
  <si>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</si>
  <si>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</si>
  <si>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</si>
  <si>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</si>
  <si>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</si>
  <si>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</si>
  <si>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</si>
  <si>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</si>
  <si>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</si>
  <si>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</si>
  <si>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</si>
  <si>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</si>
  <si>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</si>
  <si>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</si>
  <si>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</si>
  <si>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</si>
  <si>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</si>
  <si>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</si>
  <si>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</si>
  <si>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</si>
  <si>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</si>
  <si>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</si>
  <si>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</si>
  <si>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</si>
  <si>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</si>
  <si>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</si>
  <si>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</si>
  <si>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</si>
  <si>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</si>
  <si>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</si>
  <si>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</si>
  <si>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</si>
  <si>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</si>
  <si>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</si>
  <si>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</si>
  <si>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</si>
  <si>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</si>
  <si>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</si>
  <si>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</si>
  <si>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</si>
  <si>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</si>
  <si>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</si>
  <si>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</si>
  <si>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</si>
  <si>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</si>
  <si>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</si>
  <si>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</si>
  <si>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</si>
  <si>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</si>
  <si>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</si>
  <si>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</si>
  <si>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</si>
  <si>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</si>
  <si>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</si>
  <si>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</si>
  <si>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</si>
  <si>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</si>
  <si>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</si>
  <si>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</si>
  <si>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</si>
  <si>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</si>
  <si>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</si>
  <si>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</si>
  <si>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</si>
  <si>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</si>
  <si>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</si>
  <si>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</si>
  <si>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</si>
  <si>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</si>
  <si>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</si>
  <si>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</si>
  <si>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</si>
  <si>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</si>
  <si>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</si>
  <si>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</si>
  <si>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</si>
  <si>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</si>
  <si>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</si>
  <si>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</si>
  <si>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</si>
  <si>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</si>
  <si>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</si>
  <si>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</si>
  <si>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</si>
  <si>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</si>
  <si>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</si>
  <si>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</si>
  <si>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</si>
  <si>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</si>
  <si>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</si>
  <si>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</si>
  <si>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</si>
  <si>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</si>
  <si>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</si>
  <si>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</si>
  <si>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</si>
  <si>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</si>
  <si>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</si>
  <si>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</si>
  <si>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</si>
  <si>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</si>
  <si>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</si>
  <si>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</si>
  <si>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</si>
  <si>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</si>
  <si>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</si>
  <si>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</si>
  <si>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</si>
  <si>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</si>
  <si>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</si>
  <si>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</si>
  <si>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</si>
  <si>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</si>
  <si>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</si>
  <si>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</si>
  <si>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</si>
  <si>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</si>
  <si>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</si>
  <si>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</si>
  <si>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</si>
  <si>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</si>
  <si>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</si>
  <si>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</si>
  <si>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</si>
  <si>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</si>
  <si>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</si>
  <si>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</si>
  <si>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</si>
  <si>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</si>
  <si>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</si>
  <si>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</si>
  <si>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</si>
  <si>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</si>
  <si>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</si>
  <si>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</si>
  <si>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</si>
  <si>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</si>
  <si>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</si>
  <si>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</si>
  <si>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</si>
  <si>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</si>
  <si>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</si>
  <si>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</si>
  <si>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</si>
  <si>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</si>
  <si>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</si>
  <si>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</si>
  <si>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</si>
  <si>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</si>
  <si>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</si>
  <si>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</si>
  <si>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</si>
  <si>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</si>
  <si>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</si>
  <si>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</si>
  <si>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</si>
  <si>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</si>
  <si>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</si>
  <si>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</si>
  <si>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</si>
  <si>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</si>
  <si>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</si>
  <si>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</si>
  <si>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</si>
  <si>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</si>
  <si>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</si>
  <si>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</si>
  <si>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</si>
  <si>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</si>
  <si>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</si>
  <si>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</si>
  <si>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</si>
  <si>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</si>
  <si>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</si>
  <si>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</si>
  <si>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</si>
  <si>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</si>
  <si>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</si>
  <si>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</si>
  <si>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</si>
  <si>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</si>
  <si>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</si>
  <si>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</si>
  <si>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</si>
  <si>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</si>
  <si>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</si>
  <si>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</si>
  <si>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</si>
  <si>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</si>
  <si>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</si>
  <si>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</si>
  <si>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</si>
  <si>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</si>
  <si>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</si>
  <si>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</si>
  <si>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</si>
  <si>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</si>
  <si>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</si>
  <si>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</si>
  <si>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</si>
  <si>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</si>
  <si>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</si>
  <si>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</si>
  <si>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</si>
  <si>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</si>
  <si>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</si>
  <si>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</si>
  <si>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</si>
  <si>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</si>
  <si>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</si>
  <si>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</si>
  <si>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</si>
  <si>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</si>
  <si>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</si>
  <si>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</si>
  <si>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</si>
  <si>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</si>
  <si>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</si>
  <si>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</si>
  <si>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</si>
  <si>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</si>
  <si>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</si>
  <si>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</si>
  <si>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</si>
  <si>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</si>
  <si>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</si>
  <si>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</si>
  <si>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</si>
  <si>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</si>
  <si>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</si>
  <si>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</si>
  <si>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</si>
  <si>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</si>
  <si>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</si>
  <si>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</si>
  <si>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</si>
  <si>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</si>
  <si>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</si>
  <si>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</si>
  <si>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</si>
  <si>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</si>
  <si>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</si>
  <si>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</si>
  <si>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</si>
  <si>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</si>
  <si>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</si>
  <si>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</si>
  <si>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</si>
  <si>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</si>
  <si>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</si>
  <si>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</si>
  <si>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</si>
  <si>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</si>
  <si>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</si>
  <si>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</si>
  <si>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</si>
  <si>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</si>
  <si>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</si>
  <si>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</si>
  <si>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</si>
  <si>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</si>
  <si>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</si>
  <si>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</si>
  <si>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</si>
  <si>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</si>
  <si>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</si>
  <si>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</si>
  <si>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</si>
  <si>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</si>
  <si>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</si>
  <si>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</si>
  <si>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</si>
  <si>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</si>
  <si>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</si>
  <si>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</si>
  <si>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</si>
  <si>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</si>
  <si>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</si>
  <si>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</si>
  <si>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</si>
  <si>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</si>
  <si>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</si>
  <si>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</si>
  <si>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</si>
  <si>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</si>
  <si>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</si>
  <si>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</si>
  <si>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</si>
  <si>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</si>
  <si>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</si>
  <si>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</si>
  <si>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</si>
  <si>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</si>
  <si>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</si>
  <si>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</si>
  <si>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</si>
  <si>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</si>
  <si>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</si>
  <si>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</si>
  <si>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</si>
  <si>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</si>
  <si>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</si>
  <si>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</si>
  <si>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</si>
  <si>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</si>
  <si>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</si>
  <si>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</si>
  <si>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</si>
  <si>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</si>
  <si>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</si>
  <si>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</si>
  <si>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</si>
  <si>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</si>
  <si>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</si>
  <si>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</si>
  <si>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</si>
  <si>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</si>
  <si>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</si>
  <si>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</si>
  <si>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</si>
  <si>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</si>
  <si>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</si>
  <si>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</si>
  <si>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</si>
  <si>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</si>
  <si>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</si>
  <si>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</si>
  <si>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</si>
  <si>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</si>
  <si>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</si>
  <si>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</si>
  <si>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</si>
  <si>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</si>
  <si>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</si>
  <si>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</si>
  <si>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</si>
  <si>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</si>
  <si>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</si>
  <si>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</si>
  <si>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</si>
  <si>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</si>
  <si>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</si>
  <si>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</si>
  <si>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</si>
  <si>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</si>
  <si>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</si>
  <si>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</si>
  <si>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</si>
  <si>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</si>
  <si>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</si>
  <si>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</si>
  <si>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</si>
  <si>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</si>
  <si>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</si>
  <si>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</si>
  <si>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</si>
  <si>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</si>
  <si>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</si>
  <si>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</si>
  <si>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</si>
  <si>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</si>
  <si>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</si>
  <si>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</si>
  <si>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</si>
  <si>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</si>
  <si>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</si>
  <si>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</si>
  <si>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</si>
  <si>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</si>
  <si>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</si>
  <si>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</si>
  <si>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</si>
  <si>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</si>
  <si>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</si>
  <si>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</si>
  <si>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</si>
  <si>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</si>
  <si>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</si>
  <si>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</si>
  <si>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</si>
  <si>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</si>
  <si>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</si>
  <si>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</si>
  <si>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</si>
  <si>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</si>
  <si>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</si>
  <si>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</si>
  <si>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</si>
  <si>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</si>
  <si>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</si>
  <si>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</si>
  <si>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</si>
  <si>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</si>
  <si>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</si>
  <si>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</si>
  <si>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</si>
  <si>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</si>
  <si>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</si>
  <si>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</si>
  <si>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</si>
  <si>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</si>
  <si>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</si>
  <si>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</si>
  <si>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</si>
  <si>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</si>
  <si>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</si>
  <si>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</si>
  <si>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</si>
  <si>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</si>
  <si>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</si>
  <si>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</si>
  <si>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</si>
  <si>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</si>
  <si>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</si>
  <si>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</si>
  <si>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</si>
  <si>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</si>
  <si>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</si>
  <si>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</si>
  <si>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</si>
  <si>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</si>
  <si>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</si>
  <si>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</si>
  <si>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</si>
  <si>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</si>
  <si>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</si>
  <si>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</si>
  <si>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</si>
  <si>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</si>
  <si>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</si>
  <si>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</si>
  <si>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</si>
  <si>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</si>
  <si>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</si>
  <si>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</si>
  <si>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</si>
  <si>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</si>
  <si>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</si>
  <si>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</si>
  <si>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</si>
  <si>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</si>
  <si>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</si>
  <si>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</si>
  <si>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</si>
  <si>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</si>
  <si>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</si>
  <si>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</si>
  <si>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</si>
  <si>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</si>
  <si>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</si>
  <si>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</si>
  <si>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</si>
  <si>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</si>
  <si>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</si>
  <si>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</si>
  <si>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</si>
  <si>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</si>
  <si>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</si>
  <si>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</si>
  <si>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</si>
  <si>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</si>
  <si>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</si>
  <si>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</si>
  <si>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</si>
  <si>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</si>
  <si>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</si>
  <si>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</si>
  <si>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</si>
  <si>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</si>
  <si>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</si>
  <si>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</si>
  <si>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</si>
  <si>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</si>
  <si>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</si>
  <si>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</si>
  <si>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</si>
  <si>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</si>
  <si>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</si>
  <si>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</si>
  <si>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</si>
  <si>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</si>
  <si>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</si>
  <si>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</si>
  <si>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</si>
  <si>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</si>
  <si>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</si>
  <si>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</si>
  <si>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</si>
  <si>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</si>
  <si>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</si>
  <si>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</si>
  <si>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</si>
  <si>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</si>
  <si>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</si>
  <si>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</si>
  <si>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</si>
  <si>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</si>
  <si>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</si>
  <si>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</si>
  <si>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</si>
  <si>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</si>
  <si>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</si>
  <si>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</si>
  <si>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</si>
  <si>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</si>
  <si>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</si>
  <si>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</si>
  <si>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</si>
  <si>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</si>
  <si>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</si>
  <si>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</si>
  <si>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</si>
  <si>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</si>
  <si>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</si>
  <si>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</si>
  <si>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</si>
  <si>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</si>
  <si>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</si>
  <si>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</si>
  <si>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</si>
  <si>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</si>
  <si>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</si>
  <si>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</si>
  <si>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</si>
  <si>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</si>
  <si>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</si>
  <si>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</si>
  <si>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</si>
  <si>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</si>
  <si>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</si>
  <si>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</si>
  <si>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</si>
  <si>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</si>
  <si>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</si>
  <si>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</si>
  <si>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</si>
  <si>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</si>
  <si>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</si>
  <si>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</si>
  <si>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</si>
  <si>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</si>
  <si>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</si>
  <si>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</si>
  <si>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</si>
  <si>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</si>
  <si>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</si>
  <si>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</si>
  <si>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</si>
  <si>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</si>
  <si>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</si>
  <si>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</si>
  <si>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</si>
  <si>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</si>
  <si>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</si>
  <si>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</si>
  <si>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</si>
  <si>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</si>
  <si>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</si>
  <si>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</si>
  <si>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</si>
  <si>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</si>
  <si>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</si>
  <si>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</si>
  <si>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</si>
  <si>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</si>
  <si>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</si>
  <si>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</si>
  <si>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</si>
  <si>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</si>
  <si>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</si>
  <si>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</si>
  <si>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</si>
  <si>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</si>
  <si>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</si>
  <si>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</si>
  <si>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</si>
  <si>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</si>
  <si>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</si>
  <si>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</si>
  <si>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</si>
  <si>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</si>
  <si>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</si>
  <si>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</si>
  <si>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</si>
  <si>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</si>
  <si>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</si>
  <si>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</si>
  <si>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</si>
  <si>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</si>
  <si>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</si>
  <si>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</si>
  <si>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</si>
  <si>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</si>
  <si>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</si>
  <si>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</si>
  <si>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</si>
  <si>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</si>
  <si>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</si>
  <si>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</si>
  <si>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</si>
  <si>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</si>
  <si>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</si>
  <si>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</si>
  <si>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</si>
  <si>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</si>
  <si>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</si>
  <si>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</si>
  <si>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</si>
  <si>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</si>
  <si>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</si>
  <si>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</si>
  <si>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</si>
  <si>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</si>
  <si>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</si>
  <si>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</si>
  <si>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</si>
  <si>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</si>
  <si>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</si>
  <si>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</si>
  <si>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</si>
  <si>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</si>
  <si>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</si>
  <si>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</si>
  <si>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</si>
  <si>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</si>
  <si>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</si>
  <si>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</si>
  <si>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</si>
  <si>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</si>
  <si>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</si>
  <si>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</si>
  <si>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</si>
  <si>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</si>
  <si>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</si>
  <si>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</si>
  <si>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</si>
  <si>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</si>
  <si>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</si>
  <si>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</si>
  <si>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</si>
  <si>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</si>
  <si>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</si>
  <si>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</si>
  <si>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</si>
  <si>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</si>
  <si>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</si>
  <si>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</si>
  <si>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</si>
  <si>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</si>
  <si>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</si>
  <si>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</si>
  <si>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</si>
  <si>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</si>
  <si>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</si>
  <si>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</si>
  <si>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</si>
  <si>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</si>
  <si>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</si>
  <si>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</si>
  <si>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</si>
  <si>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</si>
  <si>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</si>
  <si>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</si>
  <si>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</si>
  <si>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</si>
  <si>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</si>
  <si>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</si>
  <si>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</si>
  <si>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</si>
  <si>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</si>
  <si>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</si>
  <si>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</si>
  <si>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</si>
  <si>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</si>
  <si>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</si>
  <si>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</si>
  <si>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</si>
  <si>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</si>
  <si>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</si>
  <si>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</si>
  <si>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</si>
  <si>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</si>
  <si>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</si>
  <si>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</si>
  <si>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</si>
  <si>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</si>
  <si>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</si>
  <si>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</si>
  <si>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</si>
  <si>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</si>
  <si>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</si>
  <si>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</si>
  <si>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</si>
  <si>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</si>
  <si>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</si>
  <si>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</si>
  <si>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</si>
  <si>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</si>
  <si>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</si>
  <si>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</si>
  <si>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</si>
  <si>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</si>
  <si>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</si>
  <si>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</si>
  <si>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</si>
  <si>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</si>
  <si>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</si>
  <si>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</si>
  <si>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</si>
  <si>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</si>
  <si>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</si>
  <si>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</si>
  <si>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</si>
  <si>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</si>
  <si>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</si>
  <si>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</si>
  <si>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</si>
  <si>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</si>
  <si>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</si>
  <si>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</si>
  <si>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</si>
  <si>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</si>
  <si>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</si>
  <si>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</si>
  <si>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</si>
  <si>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</si>
  <si>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</si>
  <si>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</si>
  <si>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</si>
  <si>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</si>
  <si>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</si>
  <si>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</si>
  <si>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</si>
  <si>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</si>
  <si>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</si>
  <si>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</si>
  <si>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</si>
  <si>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</si>
  <si>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</si>
  <si>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</si>
  <si>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</si>
  <si>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</si>
  <si>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</si>
  <si>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</si>
  <si>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</si>
  <si>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</si>
  <si>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</si>
  <si>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</si>
  <si>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</si>
  <si>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</si>
  <si>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</si>
  <si>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</si>
  <si>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</si>
  <si>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</si>
  <si>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</si>
  <si>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</si>
  <si>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</si>
  <si>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</si>
  <si>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</si>
  <si>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</si>
  <si>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</si>
  <si>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</si>
  <si>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</si>
  <si>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</si>
  <si>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</si>
  <si>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</si>
  <si>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</si>
  <si>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</si>
  <si>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</si>
  <si>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</si>
  <si>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</si>
  <si>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</si>
  <si>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</si>
  <si>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</si>
  <si>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</si>
  <si>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</si>
  <si>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</si>
  <si>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</si>
  <si>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</si>
  <si>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</si>
  <si>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</si>
  <si>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</si>
  <si>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</si>
  <si>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</si>
  <si>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</si>
  <si>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</si>
  <si>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</si>
  <si>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</si>
  <si>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</si>
  <si>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</si>
  <si>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</si>
  <si>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</si>
  <si>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</si>
  <si>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</si>
  <si>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</si>
  <si>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</si>
  <si>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</si>
  <si>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</si>
  <si>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</si>
  <si>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</si>
  <si>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</si>
  <si>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</si>
  <si>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</si>
  <si>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</si>
  <si>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</si>
  <si>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</si>
  <si>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</si>
  <si>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</si>
  <si>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</si>
  <si>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</si>
  <si>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</si>
  <si>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</si>
  <si>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</si>
  <si>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</si>
  <si>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</si>
  <si>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</si>
  <si>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</si>
  <si>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</si>
  <si>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</si>
  <si>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</si>
  <si>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</si>
  <si>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</si>
  <si>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</si>
  <si>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</si>
  <si>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</si>
  <si>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</si>
  <si>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</si>
  <si>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</si>
  <si>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</si>
  <si>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</si>
  <si>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</si>
  <si>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</si>
  <si>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</si>
  <si>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</si>
  <si>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</si>
  <si>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</si>
  <si>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</si>
  <si>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</si>
  <si>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</si>
  <si>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</si>
  <si>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</si>
  <si>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</si>
  <si>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</si>
  <si>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</si>
  <si>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</si>
  <si>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</si>
  <si>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</si>
  <si>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</si>
  <si>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</si>
  <si>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</si>
  <si>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</si>
  <si>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</si>
  <si>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</si>
  <si>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</si>
  <si>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</si>
  <si>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</si>
  <si>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</si>
  <si>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</si>
  <si>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</si>
  <si>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</si>
  <si>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</si>
  <si>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</si>
  <si>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</si>
  <si>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</si>
  <si>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</si>
  <si>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</si>
  <si>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</si>
  <si>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</si>
  <si>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</si>
  <si>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</si>
  <si>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</si>
  <si>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</si>
  <si>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</si>
  <si>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</si>
  <si>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</si>
  <si>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</si>
  <si>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</si>
  <si>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</si>
  <si>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</si>
  <si>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</si>
  <si>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</si>
  <si>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</si>
  <si>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</si>
  <si>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</si>
  <si>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</si>
  <si>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</si>
  <si>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</si>
  <si>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</si>
  <si>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</si>
  <si>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</si>
  <si>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</si>
  <si>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</si>
  <si>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</si>
  <si>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</si>
  <si>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</si>
  <si>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</si>
  <si>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</si>
  <si>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</si>
  <si>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</si>
  <si>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</si>
  <si>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</si>
  <si>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</si>
  <si>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</si>
  <si>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</si>
  <si>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</si>
  <si>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</si>
  <si>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</si>
  <si>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</si>
  <si>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</si>
  <si>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</si>
  <si>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</si>
  <si>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</si>
  <si>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</si>
  <si>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</si>
  <si>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</si>
  <si>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</si>
  <si>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</si>
  <si>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</si>
  <si>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</si>
  <si>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</si>
  <si>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</si>
  <si>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</si>
  <si>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</si>
  <si>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</si>
  <si>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</si>
  <si>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</si>
  <si>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</si>
  <si>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</si>
  <si>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</si>
  <si>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</si>
  <si>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</si>
  <si>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</si>
  <si>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</si>
  <si>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</si>
  <si>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</si>
  <si>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</si>
  <si>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</si>
  <si>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</si>
  <si>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</si>
  <si>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</si>
  <si>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</si>
  <si>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</si>
  <si>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</si>
  <si>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</si>
  <si>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</si>
  <si>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</si>
  <si>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</si>
  <si>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</si>
  <si>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</si>
  <si>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</si>
  <si>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</si>
  <si>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</si>
  <si>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</si>
  <si>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</si>
  <si>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</si>
  <si>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</si>
  <si>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</si>
  <si>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</si>
  <si>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</si>
  <si>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</si>
  <si>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</si>
  <si>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</si>
  <si>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</si>
  <si>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</si>
  <si>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</si>
  <si>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</si>
  <si>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</si>
  <si>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</si>
  <si>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</si>
  <si>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</si>
  <si>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</si>
  <si>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</si>
  <si>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</si>
  <si>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</si>
  <si>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</si>
  <si>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</si>
  <si>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</si>
  <si>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</si>
  <si>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</si>
  <si>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</si>
  <si>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</si>
  <si>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</si>
  <si>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</si>
  <si>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</si>
  <si>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</si>
  <si>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</si>
  <si>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</si>
  <si>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</si>
  <si>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</si>
  <si>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</si>
  <si>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</si>
  <si>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</si>
  <si>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</si>
  <si>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</si>
  <si>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</si>
  <si>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</si>
  <si>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</si>
  <si>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</si>
  <si>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</si>
  <si>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</si>
  <si>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</si>
  <si>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</si>
  <si>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</si>
  <si>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</si>
  <si>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</si>
  <si>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</si>
  <si>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</si>
  <si>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</si>
  <si>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</si>
  <si>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</si>
  <si>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</si>
  <si>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</si>
  <si>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</si>
  <si>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</si>
  <si>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</si>
  <si>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</si>
  <si>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</si>
  <si>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</si>
  <si>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</si>
  <si>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</si>
  <si>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</si>
  <si>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</si>
  <si>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</si>
  <si>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</si>
  <si>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</si>
  <si>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</si>
  <si>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</si>
  <si>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</si>
  <si>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</si>
  <si>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</si>
  <si>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</si>
  <si>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</si>
  <si>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</si>
  <si>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</si>
  <si>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</si>
  <si>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</si>
  <si>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</si>
  <si>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</si>
  <si>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</si>
  <si>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</si>
  <si>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</si>
  <si>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</si>
  <si>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</si>
  <si>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</si>
  <si>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</si>
  <si>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</si>
  <si>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</si>
  <si>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</si>
  <si>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</si>
  <si>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</si>
  <si>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</si>
  <si>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</si>
  <si>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</si>
  <si>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</si>
  <si>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</si>
  <si>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</si>
  <si>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</si>
  <si>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</si>
  <si>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</si>
  <si>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</si>
  <si>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</si>
  <si>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</si>
  <si>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</si>
  <si>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</si>
  <si>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</si>
  <si>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</si>
  <si>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</si>
  <si>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</si>
  <si>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</si>
  <si>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</si>
  <si>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</si>
  <si>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</si>
  <si>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</si>
  <si>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</si>
  <si>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</si>
  <si>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</si>
  <si>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</si>
  <si>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</si>
  <si>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</si>
  <si>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</si>
  <si>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</si>
  <si>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</si>
  <si>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</si>
  <si>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</si>
  <si>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</si>
  <si>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</si>
  <si>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</si>
  <si>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</si>
  <si>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</si>
  <si>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</si>
  <si>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</si>
  <si>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</si>
  <si>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</si>
  <si>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</si>
  <si>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</si>
  <si>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</si>
  <si>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</si>
  <si>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</si>
  <si>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</si>
  <si>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</si>
  <si>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</si>
  <si>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</si>
  <si>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</si>
  <si>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</si>
  <si>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</si>
  <si>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</si>
  <si>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</si>
  <si>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</si>
  <si>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</si>
  <si>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</si>
  <si>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</si>
  <si>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</si>
  <si>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</si>
  <si>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</si>
  <si>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</si>
  <si>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</si>
  <si>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</si>
  <si>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</si>
  <si>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</si>
  <si>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</si>
  <si>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</si>
  <si>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</si>
  <si>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</si>
  <si>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</si>
  <si>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</si>
  <si>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</si>
  <si>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</si>
  <si>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</si>
  <si>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</si>
  <si>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</si>
  <si>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</si>
  <si>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</si>
  <si>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</si>
  <si>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</si>
  <si>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</si>
  <si>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</si>
  <si>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</si>
  <si>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</si>
  <si>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</si>
  <si>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</si>
  <si>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</si>
  <si>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</si>
  <si>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</si>
  <si>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</si>
  <si>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</si>
  <si>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</si>
  <si>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</si>
  <si>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</si>
  <si>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</si>
  <si>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</si>
  <si>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</si>
  <si>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</si>
  <si>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</si>
  <si>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</si>
  <si>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</si>
  <si>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</si>
  <si>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</si>
  <si>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</si>
  <si>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</si>
  <si>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</si>
  <si>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</si>
  <si>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</si>
  <si>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</si>
  <si>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</si>
  <si>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</si>
  <si>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</si>
  <si>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</si>
  <si>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</si>
  <si>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</si>
  <si>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</si>
  <si>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</si>
  <si>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</si>
  <si>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</si>
  <si>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</si>
  <si>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</si>
  <si>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</si>
  <si>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</si>
  <si>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</si>
  <si>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</si>
  <si>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</si>
  <si>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</si>
  <si>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</si>
  <si>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</si>
  <si>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</si>
  <si>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</si>
  <si>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</si>
  <si>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</si>
  <si>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</si>
  <si>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</si>
  <si>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</si>
  <si>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</si>
  <si>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</si>
  <si>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</si>
  <si>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</si>
  <si>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</si>
  <si>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</si>
  <si>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</si>
  <si>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</si>
  <si>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</si>
  <si>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</si>
  <si>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</si>
  <si>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</si>
  <si>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</si>
  <si>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</si>
  <si>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</si>
  <si>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</si>
  <si>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</si>
  <si>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</si>
  <si>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</si>
  <si>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</si>
  <si>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</si>
  <si>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</si>
  <si>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</si>
  <si>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</si>
  <si>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</si>
  <si>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</si>
  <si>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</si>
  <si>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</si>
  <si>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</si>
  <si>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</si>
  <si>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</si>
  <si>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</si>
  <si>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</si>
  <si>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</si>
  <si>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</si>
  <si>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</si>
  <si>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</si>
  <si>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</si>
  <si>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</si>
  <si>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</si>
  <si>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</si>
  <si>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</si>
  <si>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</si>
  <si>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</si>
  <si>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</si>
  <si>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</si>
  <si>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</si>
  <si>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</si>
  <si>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</si>
  <si>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</si>
  <si>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</si>
  <si>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</si>
  <si>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</si>
  <si>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</si>
  <si>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</si>
  <si>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</si>
  <si>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</si>
  <si>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</si>
  <si>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</si>
  <si>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</si>
  <si>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</si>
  <si>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</si>
  <si>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</si>
  <si>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</si>
  <si>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</si>
  <si>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</si>
  <si>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</si>
  <si>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</si>
  <si>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</si>
  <si>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</si>
  <si>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</si>
  <si>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</si>
  <si>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</si>
  <si>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</si>
  <si>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</si>
  <si>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</si>
  <si>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</si>
  <si>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</si>
  <si>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</si>
  <si>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</si>
  <si>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</si>
  <si>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</si>
  <si>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</si>
  <si>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</si>
  <si>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</si>
  <si>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</si>
  <si>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</si>
  <si>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</si>
  <si>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</si>
  <si>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</si>
  <si>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</si>
  <si>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</si>
  <si>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</si>
  <si>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</si>
  <si>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</si>
  <si>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</si>
  <si>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</si>
  <si>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</si>
  <si>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</si>
  <si>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</si>
  <si>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</si>
  <si>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</si>
  <si>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</si>
  <si>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</si>
  <si>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</si>
  <si>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</si>
  <si>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</si>
  <si>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</si>
  <si>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</si>
  <si>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</si>
  <si>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</si>
  <si>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</si>
  <si>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</si>
  <si>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</si>
  <si>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</si>
  <si>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</si>
  <si>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</si>
  <si>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</si>
  <si>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</si>
  <si>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</si>
  <si>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</si>
  <si>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</si>
  <si>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</si>
  <si>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</si>
  <si>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</si>
  <si>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</si>
  <si>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</si>
  <si>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</si>
  <si>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</si>
  <si>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</si>
  <si>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</si>
  <si>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</si>
  <si>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</si>
  <si>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</si>
  <si>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</si>
  <si>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</si>
  <si>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</si>
  <si>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</si>
  <si>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</si>
  <si>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</si>
  <si>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</si>
  <si>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</si>
  <si>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</si>
  <si>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</si>
  <si>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</si>
  <si>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</si>
  <si>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</si>
  <si>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</si>
  <si>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</si>
  <si>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</si>
  <si>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</si>
  <si>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</si>
  <si>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</si>
  <si>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</si>
  <si>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</si>
  <si>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</si>
  <si>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</si>
  <si>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</si>
  <si>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</si>
  <si>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</si>
  <si>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</si>
  <si>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</si>
  <si>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</si>
  <si>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</si>
  <si>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</si>
  <si>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</si>
  <si>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</si>
  <si>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</si>
  <si>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</si>
  <si>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</si>
  <si>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</si>
  <si>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</si>
  <si>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</si>
  <si>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</si>
  <si>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</si>
  <si>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</si>
  <si>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</si>
  <si>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</si>
  <si>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</si>
  <si>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</si>
  <si>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</si>
  <si>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</si>
  <si>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</si>
  <si>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</si>
  <si>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</si>
  <si>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</si>
  <si>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</si>
  <si>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</si>
  <si>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</si>
  <si>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</si>
  <si>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</si>
  <si>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</si>
  <si>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</si>
  <si>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</si>
  <si>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</si>
  <si>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</si>
  <si>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</si>
  <si>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</si>
  <si>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</si>
  <si>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</si>
  <si>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</si>
  <si>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</si>
  <si>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</si>
  <si>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</si>
  <si>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</si>
  <si>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</si>
  <si>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</si>
  <si>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</si>
  <si>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</si>
  <si>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</si>
  <si>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</si>
  <si>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</si>
  <si>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</si>
  <si>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</si>
  <si>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</si>
  <si>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</si>
  <si>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</si>
  <si>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</si>
  <si>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</si>
  <si>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</si>
  <si>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</si>
  <si>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</si>
  <si>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</si>
  <si>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</si>
  <si>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</si>
  <si>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</si>
  <si>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</si>
  <si>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</si>
  <si>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</si>
  <si>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</si>
  <si>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</si>
  <si>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</si>
  <si>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</si>
  <si>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</si>
  <si>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</si>
  <si>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</si>
  <si>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</si>
  <si>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</si>
  <si>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</si>
  <si>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</si>
  <si>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</si>
  <si>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</si>
  <si>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</si>
  <si>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</si>
  <si>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</si>
  <si>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</si>
  <si>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</si>
  <si>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</si>
  <si>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</si>
  <si>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</si>
  <si>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</si>
  <si>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</si>
  <si>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</si>
  <si>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</si>
  <si>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</si>
  <si>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</si>
  <si>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</si>
  <si>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</si>
  <si>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</si>
  <si>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</si>
  <si>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</si>
  <si>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</si>
  <si>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</si>
  <si>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</si>
  <si>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</si>
  <si>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</si>
  <si>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</si>
  <si>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</si>
  <si>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</si>
  <si>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</si>
  <si>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</si>
  <si>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</si>
  <si>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</si>
  <si>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</si>
  <si>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</si>
  <si>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</si>
  <si>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</si>
  <si>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</si>
  <si>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</si>
  <si>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</si>
  <si>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</si>
  <si>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</si>
  <si>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</si>
  <si>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</si>
  <si>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</si>
  <si>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</si>
  <si>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</si>
  <si>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</si>
  <si>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</si>
  <si>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</si>
  <si>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</si>
  <si>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</si>
  <si>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</si>
  <si>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</si>
  <si>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</si>
  <si>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</si>
  <si>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</si>
  <si>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</si>
  <si>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</si>
  <si>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</si>
  <si>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</si>
  <si>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</si>
  <si>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</si>
  <si>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</si>
  <si>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</si>
  <si>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</si>
  <si>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</si>
  <si>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</si>
  <si>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</si>
  <si>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</si>
  <si>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</si>
  <si>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</si>
  <si>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</si>
  <si>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</si>
  <si>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</si>
  <si>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</si>
  <si>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</si>
  <si>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</si>
  <si>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</si>
  <si>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</si>
  <si>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</si>
  <si>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</si>
  <si>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</si>
  <si>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</si>
  <si>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</si>
  <si>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</si>
  <si>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</si>
  <si>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</si>
  <si>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</si>
  <si>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</si>
  <si>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</si>
  <si>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</si>
  <si>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</si>
  <si>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</si>
  <si>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</si>
  <si>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</si>
  <si>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</si>
  <si>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</si>
  <si>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</si>
  <si>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</si>
  <si>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</si>
  <si>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</si>
  <si>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</si>
  <si>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</si>
  <si>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</si>
  <si>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</si>
  <si>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</si>
  <si>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</si>
  <si>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</si>
  <si>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</si>
  <si>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</si>
  <si>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</si>
  <si>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</si>
  <si>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</si>
  <si>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</si>
  <si>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</si>
  <si>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</si>
  <si>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</si>
  <si>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</si>
  <si>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</si>
  <si>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</si>
  <si>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</si>
  <si>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</si>
  <si>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</si>
  <si>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</si>
  <si>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</si>
  <si>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</si>
  <si>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</si>
  <si>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</si>
  <si>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</si>
  <si>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</si>
  <si>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</si>
  <si>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</si>
  <si>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</si>
  <si>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</si>
  <si>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</si>
  <si>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</si>
  <si>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</si>
  <si>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</si>
  <si>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</si>
  <si>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</si>
  <si>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</si>
  <si>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</si>
  <si>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</si>
  <si>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</si>
  <si>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</si>
  <si>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</si>
  <si>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</si>
  <si>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</si>
  <si>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</si>
  <si>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</si>
  <si>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</si>
  <si>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</si>
  <si>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</si>
  <si>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</si>
  <si>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</si>
  <si>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</si>
  <si>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</si>
  <si>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</si>
  <si>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</si>
  <si>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</si>
  <si>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</si>
  <si>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</si>
  <si>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</si>
  <si>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</si>
  <si>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</si>
  <si>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</si>
  <si>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</si>
  <si>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</si>
  <si>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</si>
  <si>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</si>
  <si>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</si>
  <si>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</si>
  <si>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</si>
  <si>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</si>
  <si>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</si>
  <si>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</si>
  <si>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</si>
  <si>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</si>
  <si>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</si>
  <si>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</si>
  <si>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</si>
  <si>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</si>
  <si>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</si>
  <si>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</si>
  <si>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</si>
  <si>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</si>
  <si>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</si>
  <si>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</si>
  <si>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</si>
  <si>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</si>
  <si>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</si>
  <si>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</si>
  <si>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</si>
  <si>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</si>
  <si>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</si>
  <si>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</si>
  <si>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</si>
  <si>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</si>
  <si>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</si>
  <si>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</si>
  <si>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</si>
  <si>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</si>
  <si>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</si>
  <si>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</si>
  <si>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</si>
  <si>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</si>
  <si>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</si>
  <si>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</si>
  <si>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</si>
  <si>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</si>
  <si>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</si>
  <si>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</si>
  <si>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</si>
  <si>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</si>
  <si>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</si>
  <si>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</si>
  <si>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</si>
  <si>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</si>
  <si>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</si>
  <si>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</si>
  <si>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</si>
  <si>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</si>
  <si>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</si>
  <si>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</si>
  <si>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</si>
  <si>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</si>
  <si>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</si>
  <si>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</si>
  <si>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</si>
  <si>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</si>
  <si>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</si>
  <si>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</si>
  <si>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</si>
  <si>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</si>
  <si>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</si>
  <si>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</si>
  <si>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</si>
  <si>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</si>
  <si>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</si>
  <si>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</si>
  <si>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</si>
  <si>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</si>
  <si>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</si>
  <si>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</si>
  <si>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</si>
  <si>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</si>
  <si>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</si>
  <si>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</si>
  <si>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</si>
  <si>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</si>
  <si>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</si>
  <si>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</si>
  <si>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</si>
  <si>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</si>
  <si>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</si>
  <si>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</si>
  <si>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</si>
  <si>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</si>
  <si>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</si>
  <si>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</si>
  <si>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</si>
  <si>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</si>
  <si>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</si>
  <si>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</si>
  <si>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</si>
  <si>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</si>
  <si>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</si>
  <si>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</si>
  <si>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</si>
  <si>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</si>
  <si>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</si>
  <si>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</si>
  <si>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</si>
  <si>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</si>
  <si>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</si>
  <si>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</si>
  <si>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</si>
  <si>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</si>
  <si>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</si>
  <si>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</si>
  <si>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</si>
  <si>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</si>
  <si>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</si>
  <si>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</si>
  <si>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</si>
  <si>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</si>
  <si>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</si>
  <si>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</si>
  <si>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</si>
  <si>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</si>
  <si>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</si>
  <si>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</si>
  <si>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</si>
  <si>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</si>
  <si>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</si>
  <si>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</si>
  <si>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</si>
  <si>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</si>
  <si>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</si>
  <si>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</si>
  <si>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</si>
  <si>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</si>
  <si>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</si>
  <si>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</si>
  <si>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</si>
  <si>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</si>
  <si>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</si>
  <si>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</si>
  <si>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</si>
  <si>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</si>
  <si>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</si>
  <si>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</si>
  <si>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</si>
  <si>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</si>
  <si>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</si>
  <si>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</si>
  <si>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</si>
  <si>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</si>
  <si>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</si>
  <si>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</si>
  <si>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</si>
  <si>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</si>
  <si>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</si>
  <si>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</si>
  <si>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</si>
  <si>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</si>
  <si>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</si>
  <si>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</si>
  <si>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</si>
  <si>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</si>
  <si>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</si>
  <si>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</si>
  <si>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</si>
  <si>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</si>
  <si>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</si>
  <si>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</si>
  <si>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</si>
  <si>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</si>
  <si>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</si>
  <si>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</si>
  <si>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</si>
  <si>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</si>
  <si>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</si>
  <si>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</si>
  <si>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</si>
  <si>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</si>
  <si>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</si>
  <si>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</si>
  <si>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</si>
  <si>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</si>
  <si>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</si>
  <si>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</si>
  <si>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</si>
  <si>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</si>
  <si>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</si>
  <si>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</si>
  <si>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</si>
  <si>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</si>
  <si>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</si>
  <si>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</si>
  <si>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</si>
  <si>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</si>
  <si>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</si>
  <si>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</si>
  <si>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</si>
  <si>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</si>
  <si>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</si>
  <si>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</si>
  <si>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</si>
  <si>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</si>
  <si>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</si>
  <si>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</si>
  <si>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</si>
  <si>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</si>
  <si>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</si>
  <si>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</si>
  <si>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</si>
  <si>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</si>
  <si>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</si>
  <si>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</si>
  <si>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</si>
  <si>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</si>
  <si>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</si>
  <si>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</si>
  <si>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</si>
  <si>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</si>
  <si>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</si>
  <si>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</si>
  <si>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</si>
  <si>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</si>
  <si>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</si>
  <si>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</si>
  <si>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</si>
  <si>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</si>
  <si>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</si>
  <si>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</si>
  <si>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</si>
  <si>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</si>
  <si>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</si>
  <si>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</si>
  <si>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</si>
  <si>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</si>
  <si>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</si>
  <si>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</si>
  <si>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</si>
  <si>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</si>
  <si>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</si>
  <si>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</si>
  <si>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</si>
  <si>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</si>
  <si>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</si>
  <si>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</si>
  <si>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</si>
  <si>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</si>
  <si>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</si>
  <si>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</si>
  <si>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</si>
  <si>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</si>
  <si>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</si>
  <si>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</si>
  <si>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</si>
  <si>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</si>
  <si>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</si>
  <si>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</si>
  <si>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</si>
  <si>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</si>
  <si>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</si>
  <si>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</si>
  <si>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</si>
  <si>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</si>
  <si>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</si>
  <si>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</si>
  <si>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</si>
  <si>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</si>
  <si>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</si>
  <si>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</si>
  <si>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</si>
  <si>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</si>
  <si>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</si>
  <si>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</si>
  <si>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</si>
  <si>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</si>
  <si>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</si>
  <si>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</si>
  <si>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</si>
  <si>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</si>
  <si>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</si>
  <si>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</si>
  <si>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</si>
  <si>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</si>
  <si>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</si>
  <si>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</si>
  <si>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</si>
  <si>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</si>
  <si>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</si>
  <si>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</si>
  <si>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</si>
  <si>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</si>
  <si>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</si>
  <si>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</si>
  <si>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</si>
  <si>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</si>
  <si>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</si>
  <si>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</si>
  <si>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</si>
  <si>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</si>
  <si>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</si>
  <si>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</si>
  <si>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</si>
  <si>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</si>
  <si>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</si>
  <si>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</si>
  <si>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</si>
  <si>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</si>
  <si>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</si>
  <si>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</si>
  <si>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</si>
  <si>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</si>
  <si>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</si>
  <si>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</si>
  <si>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</si>
  <si>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</si>
  <si>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</si>
  <si>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</si>
  <si>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</si>
  <si>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</si>
  <si>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</si>
  <si>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</si>
  <si>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</si>
  <si>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</si>
  <si>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</si>
  <si>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</si>
  <si>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</si>
  <si>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</si>
  <si>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</si>
  <si>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</si>
  <si>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</si>
  <si>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</si>
  <si>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</si>
  <si>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</si>
  <si>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</si>
  <si>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</si>
  <si>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</si>
  <si>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</si>
  <si>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</si>
  <si>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</si>
  <si>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</si>
  <si>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</si>
  <si>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</si>
  <si>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</si>
  <si>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</si>
  <si>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</si>
  <si>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</si>
  <si>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</si>
  <si>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</si>
  <si>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</si>
  <si>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</si>
  <si>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</si>
  <si>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</si>
  <si>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</si>
  <si>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</si>
  <si>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</si>
  <si>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</si>
  <si>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</si>
  <si>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</si>
  <si>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</si>
  <si>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</si>
  <si>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</si>
  <si>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</si>
  <si>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</si>
  <si>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</si>
  <si>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</si>
  <si>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</si>
  <si>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</si>
  <si>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</si>
  <si>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</si>
  <si>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</si>
  <si>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</si>
  <si>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</si>
  <si>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</si>
  <si>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</si>
  <si>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</si>
  <si>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</si>
  <si>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</si>
  <si>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</si>
  <si>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</si>
  <si>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</si>
  <si>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</si>
  <si>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</si>
  <si>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</si>
  <si>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</si>
  <si>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</si>
  <si>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</si>
  <si>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</si>
  <si>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</si>
  <si>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</si>
  <si>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</si>
  <si>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</si>
  <si>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</si>
  <si>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</si>
  <si>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</si>
  <si>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</si>
  <si>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</si>
  <si>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</si>
  <si>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</si>
  <si>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</si>
  <si>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</si>
  <si>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</si>
  <si>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</si>
  <si>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</si>
  <si>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</si>
  <si>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</si>
  <si>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</si>
  <si>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</si>
  <si>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</si>
  <si>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</si>
  <si>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</si>
  <si>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</si>
  <si>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</si>
  <si>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</si>
  <si>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</si>
  <si>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</si>
  <si>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</si>
  <si>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</si>
  <si>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</si>
  <si>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</si>
  <si>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</si>
  <si>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</si>
  <si>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</si>
  <si>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</si>
  <si>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</si>
  <si>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</si>
  <si>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</si>
  <si>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</si>
  <si>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</si>
  <si>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</si>
  <si>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</si>
  <si>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</si>
  <si>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</si>
  <si>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</si>
  <si>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</si>
  <si>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</si>
  <si>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</si>
  <si>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</si>
  <si>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</si>
  <si>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</si>
  <si>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</si>
  <si>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</si>
  <si>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</si>
  <si>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</si>
  <si>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</si>
  <si>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</si>
  <si>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</si>
  <si>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</si>
  <si>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</si>
  <si>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</si>
  <si>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</si>
  <si>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</si>
  <si>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</si>
  <si>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</si>
  <si>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</si>
  <si>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</si>
  <si>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</si>
  <si>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</si>
  <si>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</si>
  <si>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</si>
  <si>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</si>
  <si>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</si>
  <si>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</si>
  <si>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</si>
  <si>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</si>
  <si>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</si>
  <si>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</si>
  <si>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</si>
  <si>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</si>
  <si>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</si>
  <si>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</si>
  <si>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</si>
  <si>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</si>
  <si>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</si>
  <si>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</si>
  <si>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</si>
  <si>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</si>
  <si>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</si>
  <si>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</si>
  <si>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</si>
  <si>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</si>
  <si>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</si>
  <si>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</si>
  <si>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</si>
  <si>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</si>
  <si>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</si>
  <si>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</si>
  <si>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</si>
  <si>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</si>
  <si>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</si>
  <si>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</si>
  <si>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</si>
  <si>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</si>
  <si>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</si>
  <si>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</si>
  <si>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</si>
  <si>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</si>
  <si>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</si>
  <si>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</si>
  <si>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</si>
  <si>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</si>
  <si>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</si>
  <si>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</si>
  <si>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</si>
  <si>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</si>
  <si>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</si>
  <si>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</si>
  <si>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</si>
  <si>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</si>
  <si>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</si>
  <si>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</si>
  <si>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</si>
  <si>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</si>
  <si>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</si>
  <si>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</si>
  <si>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</si>
  <si>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</si>
  <si>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</si>
  <si>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</si>
  <si>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</si>
  <si>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</si>
  <si>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</si>
  <si>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</si>
  <si>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</si>
  <si>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</si>
  <si>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</si>
  <si>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</si>
  <si>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</si>
  <si>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</si>
  <si>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</si>
  <si>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</si>
  <si>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</si>
  <si>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</si>
  <si>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</si>
  <si>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</si>
  <si>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</si>
  <si>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</si>
  <si>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</si>
  <si>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</si>
  <si>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</si>
  <si>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</si>
  <si>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</si>
  <si>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</si>
  <si>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</si>
  <si>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</si>
  <si>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</si>
  <si>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</si>
  <si>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</si>
  <si>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</si>
  <si>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</si>
  <si>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</si>
  <si>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</si>
  <si>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</si>
  <si>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</si>
  <si>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</si>
  <si>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</si>
  <si>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</si>
  <si>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</si>
  <si>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</si>
  <si>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</si>
  <si>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</si>
  <si>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</si>
  <si>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</si>
  <si>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</si>
  <si>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</si>
  <si>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</si>
  <si>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</si>
  <si>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</si>
  <si>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</si>
  <si>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</si>
  <si>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</si>
  <si>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</si>
  <si>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</si>
  <si>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</si>
  <si>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</si>
  <si>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</si>
  <si>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</si>
  <si>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</si>
  <si>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</si>
  <si>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</si>
  <si>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</si>
  <si>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</si>
  <si>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</si>
  <si>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</si>
  <si>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</si>
  <si>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</si>
  <si>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</si>
  <si>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</si>
  <si>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</si>
  <si>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</si>
  <si>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</si>
  <si>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</si>
  <si>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</si>
  <si>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</si>
  <si>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</si>
  <si>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</si>
  <si>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</si>
  <si>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</si>
  <si>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</si>
  <si>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</si>
  <si>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</si>
  <si>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</si>
  <si>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</si>
  <si>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</si>
  <si>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</si>
  <si>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</si>
  <si>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</si>
  <si>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</si>
  <si>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</si>
  <si>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</si>
  <si>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</si>
  <si>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</si>
  <si>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</si>
  <si>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</si>
  <si>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</si>
  <si>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</si>
  <si>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</si>
  <si>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</si>
  <si>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</si>
  <si>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</si>
  <si>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</si>
  <si>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</si>
  <si>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</si>
  <si>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</si>
  <si>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</si>
  <si>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</si>
  <si>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</si>
  <si>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</si>
  <si>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</si>
  <si>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</si>
  <si>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</si>
  <si>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</si>
  <si>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</si>
  <si>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</si>
  <si>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</si>
  <si>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</si>
  <si>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</si>
  <si>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</si>
  <si>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</si>
  <si>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</si>
  <si>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</si>
  <si>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</si>
  <si>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</si>
  <si>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</si>
  <si>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</si>
  <si>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</si>
  <si>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</si>
  <si>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</si>
  <si>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</si>
  <si>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</si>
  <si>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</si>
  <si>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</si>
  <si>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</si>
  <si>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</si>
  <si>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</si>
  <si>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</si>
  <si>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</si>
  <si>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</si>
  <si>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</si>
  <si>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</si>
  <si>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</si>
  <si>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</si>
  <si>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</si>
  <si>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</si>
  <si>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</si>
  <si>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</si>
  <si>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</si>
  <si>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</si>
  <si>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</si>
  <si>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</si>
  <si>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</si>
  <si>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</si>
  <si>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</si>
  <si>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</si>
  <si>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</si>
  <si>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</si>
  <si>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</si>
  <si>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</si>
  <si>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</si>
  <si>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</si>
  <si>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</si>
  <si>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</si>
  <si>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</si>
  <si>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</si>
  <si>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</si>
  <si>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</si>
  <si>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</si>
  <si>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</si>
  <si>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</si>
  <si>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</si>
  <si>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</si>
  <si>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</si>
  <si>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</si>
  <si>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</si>
  <si>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</si>
  <si>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</si>
  <si>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</si>
  <si>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</si>
  <si>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</si>
  <si>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</si>
  <si>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</si>
  <si>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</si>
  <si>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</si>
  <si>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</si>
  <si>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</si>
  <si>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</si>
  <si>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</si>
  <si>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</si>
  <si>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</si>
  <si>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</si>
  <si>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</si>
  <si>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</si>
  <si>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</si>
  <si>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</si>
  <si>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</si>
  <si>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</si>
  <si>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</si>
  <si>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</si>
  <si>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</si>
  <si>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</si>
  <si>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</si>
  <si>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</si>
  <si>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</si>
  <si>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</si>
  <si>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</si>
  <si>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</si>
  <si>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</si>
  <si>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</si>
  <si>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</si>
  <si>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</si>
  <si>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</si>
  <si>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</si>
  <si>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</si>
  <si>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</si>
  <si>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</si>
  <si>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</si>
  <si>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</si>
  <si>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</si>
  <si>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</si>
  <si>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</si>
  <si>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</si>
  <si>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</si>
  <si>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</si>
  <si>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</si>
  <si>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</si>
  <si>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</si>
  <si>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</si>
  <si>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</si>
  <si>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</si>
  <si>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</si>
  <si>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</si>
  <si>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</si>
  <si>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</si>
  <si>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</si>
  <si>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</si>
  <si>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</si>
  <si>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</si>
  <si>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</si>
  <si>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</si>
  <si>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</si>
  <si>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</si>
  <si>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</si>
  <si>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</si>
  <si>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</si>
  <si>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</si>
  <si>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</si>
  <si>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</si>
  <si>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</si>
  <si>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</si>
  <si>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</si>
  <si>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</si>
  <si>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</si>
  <si>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</si>
  <si>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</si>
  <si>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</si>
  <si>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</si>
  <si>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</si>
  <si>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</si>
  <si>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</si>
  <si>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</si>
  <si>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</si>
  <si>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</si>
  <si>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</si>
  <si>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</si>
  <si>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</si>
  <si>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</si>
  <si>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</si>
  <si>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</si>
  <si>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</si>
  <si>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</si>
  <si>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</si>
  <si>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</si>
  <si>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</si>
  <si>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</si>
  <si>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</si>
  <si>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</si>
  <si>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</si>
  <si>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</si>
  <si>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</si>
  <si>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</si>
  <si>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</si>
  <si>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</si>
  <si>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</si>
  <si>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</si>
  <si>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</si>
  <si>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</si>
  <si>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</si>
  <si>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</si>
  <si>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</si>
  <si>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</si>
  <si>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</si>
  <si>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</si>
  <si>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</si>
  <si>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</si>
  <si>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</si>
  <si>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</si>
  <si>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</si>
  <si>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</si>
  <si>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</si>
  <si>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</si>
  <si>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</si>
  <si>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</si>
  <si>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</si>
  <si>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</si>
  <si>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</si>
  <si>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</si>
  <si>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</si>
  <si>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</si>
  <si>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</si>
  <si>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</si>
  <si>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</si>
  <si>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</si>
  <si>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</si>
  <si>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</si>
  <si>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</si>
  <si>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</si>
  <si>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</si>
  <si>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</si>
  <si>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</si>
  <si>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</si>
  <si>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</si>
  <si>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</si>
  <si>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</si>
  <si>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</si>
  <si>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</si>
  <si>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</si>
  <si>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</si>
  <si>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</si>
  <si>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</si>
  <si>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</si>
  <si>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</si>
  <si>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</si>
  <si>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</si>
  <si>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</si>
  <si>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</si>
  <si>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</si>
  <si>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</si>
  <si>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</si>
  <si>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</si>
  <si>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</si>
  <si>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</si>
  <si>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</si>
  <si>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</si>
  <si>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</si>
  <si>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</si>
  <si>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</si>
  <si>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</si>
  <si>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</si>
  <si>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</si>
  <si>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</si>
  <si>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</si>
  <si>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</si>
  <si>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</si>
  <si>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</si>
  <si>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</si>
  <si>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</si>
  <si>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</si>
  <si>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</si>
  <si>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</si>
  <si>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</si>
  <si>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</si>
  <si>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</si>
  <si>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</si>
  <si>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</si>
  <si>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</si>
  <si>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</si>
  <si>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</si>
  <si>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</si>
  <si>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</si>
  <si>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</si>
  <si>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</si>
  <si>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</si>
  <si>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</si>
  <si>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</si>
  <si>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</si>
  <si>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</si>
  <si>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</si>
  <si>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</si>
  <si>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</si>
  <si>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</si>
  <si>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</si>
  <si>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</si>
  <si>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</si>
  <si>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</si>
  <si>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</si>
  <si>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</si>
  <si>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</si>
  <si>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</si>
  <si>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</si>
  <si>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</si>
  <si>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</si>
  <si>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</si>
  <si>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</si>
  <si>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</si>
  <si>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</si>
  <si>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</si>
  <si>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</si>
  <si>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</si>
  <si>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</si>
  <si>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</si>
  <si>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</si>
  <si>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</si>
  <si>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</si>
  <si>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</si>
  <si>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</si>
  <si>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</si>
  <si>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</si>
  <si>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</si>
  <si>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</si>
  <si>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</si>
  <si>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</si>
  <si>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</si>
  <si>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</si>
  <si>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</si>
  <si>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</si>
  <si>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</si>
  <si>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</si>
  <si>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</si>
  <si>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</si>
  <si>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</si>
  <si>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</si>
  <si>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</si>
  <si>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</si>
  <si>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</si>
  <si>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</si>
  <si>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</si>
  <si>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</si>
  <si>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</si>
  <si>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</si>
  <si>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</si>
  <si>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</si>
  <si>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</si>
  <si>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</si>
  <si>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</si>
  <si>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</si>
  <si>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</si>
  <si>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</si>
  <si>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</si>
  <si>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</si>
  <si>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</si>
  <si>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</si>
  <si>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</si>
  <si>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</si>
  <si>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</si>
  <si>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</si>
  <si>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</si>
  <si>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</si>
  <si>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</si>
  <si>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</si>
  <si>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</si>
  <si>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</si>
  <si>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</si>
  <si>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</si>
  <si>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</si>
  <si>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</si>
  <si>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</si>
  <si>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</si>
  <si>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</si>
  <si>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</si>
  <si>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</si>
  <si>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</si>
  <si>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</si>
  <si>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</si>
  <si>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</si>
  <si>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</si>
  <si>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</si>
  <si>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</si>
  <si>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</si>
  <si>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</si>
  <si>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</si>
  <si>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</si>
  <si>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</si>
  <si>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</si>
  <si>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</si>
  <si>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</si>
  <si>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</si>
  <si>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</si>
  <si>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</si>
  <si>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</si>
  <si>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</si>
  <si>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</si>
  <si>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</si>
  <si>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</si>
  <si>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</si>
  <si>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</si>
  <si>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</si>
  <si>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</si>
  <si>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</si>
  <si>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</si>
  <si>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</si>
  <si>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</si>
  <si>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</si>
  <si>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</si>
  <si>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</si>
  <si>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</si>
  <si>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</si>
  <si>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</si>
  <si>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</si>
  <si>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</si>
  <si>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</si>
  <si>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</si>
  <si>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</si>
  <si>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</si>
  <si>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</si>
  <si>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</si>
  <si>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</si>
  <si>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</si>
  <si>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</si>
  <si>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</si>
  <si>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</si>
  <si>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</si>
  <si>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</si>
  <si>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</si>
  <si>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</si>
  <si>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</si>
  <si>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</si>
  <si>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</si>
  <si>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</si>
  <si>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</si>
  <si>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</si>
  <si>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</si>
  <si>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</si>
  <si>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</si>
  <si>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</si>
  <si>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</si>
  <si>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</si>
  <si>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</si>
  <si>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</si>
  <si>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</si>
  <si>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</si>
  <si>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</si>
  <si>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</si>
  <si>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</si>
  <si>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</si>
  <si>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</si>
  <si>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</si>
  <si>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</si>
  <si>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</si>
  <si>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</si>
  <si>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</si>
  <si>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</si>
  <si>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</si>
  <si>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</si>
  <si>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</si>
  <si>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</si>
  <si>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</si>
  <si>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</si>
  <si>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</si>
  <si>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</si>
  <si>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</si>
  <si>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</si>
  <si>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</si>
  <si>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</si>
  <si>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</si>
  <si>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</si>
  <si>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</si>
  <si>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</si>
  <si>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</si>
  <si>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</si>
  <si>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</si>
  <si>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</si>
  <si>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</si>
  <si>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</si>
  <si>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</si>
  <si>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</si>
  <si>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</si>
  <si>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</si>
  <si>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</si>
  <si>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</si>
  <si>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</si>
  <si>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</si>
  <si>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</si>
  <si>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</si>
  <si>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</si>
  <si>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</si>
  <si>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</si>
  <si>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</si>
  <si>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</si>
  <si>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</si>
  <si>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</si>
  <si>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</si>
  <si>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</si>
  <si>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</si>
  <si>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</si>
  <si>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</si>
  <si>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</si>
  <si>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</si>
  <si>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</si>
  <si>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</si>
  <si>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</si>
  <si>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</si>
  <si>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</si>
  <si>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</si>
  <si>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</si>
  <si>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</si>
  <si>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</si>
  <si>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</si>
  <si>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</si>
  <si>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</si>
  <si>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</si>
  <si>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</si>
  <si>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</si>
  <si>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</si>
  <si>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</si>
  <si>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</si>
  <si>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</si>
  <si>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</si>
  <si>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</si>
  <si>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</si>
  <si>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</si>
  <si>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</si>
  <si>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</si>
  <si>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</si>
  <si>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</si>
  <si>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</si>
  <si>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</si>
  <si>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</si>
  <si>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</si>
  <si>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</si>
  <si>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</si>
  <si>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</si>
  <si>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</si>
  <si>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</si>
  <si>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</si>
  <si>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</si>
  <si>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</si>
  <si>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</si>
  <si>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</si>
  <si>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</si>
  <si>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</si>
  <si>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</si>
  <si>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</si>
  <si>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</si>
  <si>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</si>
  <si>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</si>
  <si>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</si>
  <si>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</si>
  <si>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</si>
  <si>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</si>
  <si>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</si>
  <si>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</si>
  <si>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</si>
  <si>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</si>
  <si>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</si>
  <si>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</si>
  <si>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</si>
  <si>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</si>
  <si>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</si>
  <si>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</si>
  <si>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</si>
  <si>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</si>
  <si>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</si>
  <si>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</si>
  <si>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</si>
  <si>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</si>
  <si>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</si>
  <si>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</si>
  <si>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</si>
  <si>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</si>
  <si>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</si>
  <si>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</si>
  <si>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</si>
  <si>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</si>
  <si>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</si>
  <si>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</si>
  <si>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</si>
  <si>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</si>
  <si>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</si>
  <si>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</si>
  <si>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</si>
  <si>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</si>
  <si>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</si>
  <si>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</si>
  <si>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</si>
  <si>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</si>
  <si>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</si>
  <si>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</si>
  <si>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</si>
  <si>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</si>
  <si>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</si>
  <si>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</si>
  <si>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</si>
  <si>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</si>
  <si>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</si>
  <si>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</si>
  <si>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</si>
  <si>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</si>
  <si>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</si>
  <si>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</si>
  <si>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</si>
  <si>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</si>
  <si>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</si>
  <si>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</si>
  <si>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</si>
  <si>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</si>
  <si>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</si>
  <si>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</si>
  <si>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</si>
  <si>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</si>
  <si>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</si>
  <si>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</si>
  <si>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</si>
  <si>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</si>
  <si>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</si>
  <si>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</si>
  <si>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</si>
  <si>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</si>
  <si>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</si>
  <si>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</si>
  <si>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</si>
  <si>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</si>
  <si>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</si>
  <si>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</si>
  <si>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</si>
  <si>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</si>
  <si>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</si>
  <si>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</si>
  <si>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</si>
  <si>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</si>
  <si>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</si>
  <si>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</si>
  <si>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</si>
  <si>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</si>
  <si>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</si>
  <si>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</si>
  <si>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</si>
  <si>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</si>
  <si>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</si>
  <si>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</si>
  <si>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</si>
  <si>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</si>
  <si>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</si>
  <si>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</si>
  <si>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</si>
  <si>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</si>
  <si>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</si>
  <si>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</si>
  <si>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</si>
  <si>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</si>
  <si>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</si>
  <si>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</si>
  <si>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</si>
  <si>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</si>
  <si>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</si>
  <si>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</si>
  <si>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</si>
  <si>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</si>
  <si>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</si>
  <si>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</si>
  <si>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</si>
  <si>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</si>
  <si>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</si>
  <si>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</si>
  <si>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</si>
  <si>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</si>
  <si>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</si>
  <si>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</si>
  <si>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</si>
  <si>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</si>
  <si>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</si>
  <si>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</si>
  <si>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</si>
  <si>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</si>
  <si>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</si>
  <si>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</si>
  <si>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</si>
  <si>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</si>
  <si>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</si>
  <si>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</si>
  <si>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</si>
  <si>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</si>
  <si>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</si>
  <si>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</si>
  <si>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</si>
  <si>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</si>
  <si>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</si>
  <si>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</si>
  <si>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</si>
  <si>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</si>
  <si>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</si>
  <si>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</si>
  <si>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</si>
  <si>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</si>
  <si>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</si>
  <si>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</si>
  <si>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</si>
  <si>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</si>
  <si>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</si>
  <si>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</si>
  <si>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</si>
  <si>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</si>
  <si>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</si>
  <si>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</si>
  <si>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</si>
  <si>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</si>
  <si>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</si>
  <si>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</si>
  <si>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</si>
  <si>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</si>
  <si>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</si>
  <si>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</si>
  <si>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</si>
  <si>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</si>
  <si>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</si>
  <si>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</si>
  <si>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</si>
  <si>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</si>
  <si>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</si>
  <si>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</si>
  <si>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</si>
  <si>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</si>
  <si>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</si>
  <si>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</si>
  <si>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</si>
  <si>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</si>
  <si>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</si>
  <si>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</si>
  <si>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</si>
  <si>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</si>
  <si>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</si>
  <si>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</si>
  <si>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</si>
  <si>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</si>
  <si>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</si>
  <si>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</si>
  <si>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</si>
  <si>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</si>
  <si>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</si>
  <si>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</si>
  <si>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</si>
  <si>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</si>
  <si>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</si>
  <si>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</si>
  <si>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</si>
  <si>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</si>
  <si>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</si>
  <si>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</si>
  <si>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</si>
  <si>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</si>
  <si>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</si>
  <si>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</si>
  <si>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</si>
  <si>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</si>
  <si>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</si>
  <si>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</si>
  <si>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</si>
  <si>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</si>
  <si>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</si>
  <si>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</si>
  <si>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</si>
  <si>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</si>
  <si>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</si>
  <si>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</si>
  <si>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</si>
  <si>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</si>
  <si>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</si>
  <si>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</si>
  <si>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</si>
  <si>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</si>
  <si>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</si>
  <si>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</si>
  <si>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</si>
  <si>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</si>
  <si>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</si>
  <si>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</si>
  <si>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</si>
  <si>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</si>
  <si>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</si>
  <si>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</si>
  <si>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</si>
  <si>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</si>
  <si>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</si>
  <si>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</si>
  <si>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</si>
  <si>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</si>
  <si>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</si>
  <si>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</si>
  <si>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</si>
  <si>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</si>
  <si>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</si>
  <si>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</si>
  <si>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</si>
  <si>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</si>
  <si>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</si>
  <si>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</si>
  <si>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</si>
  <si>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</si>
  <si>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</si>
  <si>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</si>
  <si>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</si>
  <si>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</si>
  <si>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</si>
  <si>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</si>
  <si>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</si>
  <si>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</si>
  <si>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</si>
  <si>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</si>
  <si>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</si>
  <si>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</si>
  <si>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</si>
  <si>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</si>
  <si>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</si>
  <si>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</si>
  <si>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</si>
  <si>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</si>
  <si>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</si>
  <si>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</si>
  <si>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</si>
  <si>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</si>
  <si>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</si>
  <si>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</si>
  <si>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</si>
  <si>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</si>
  <si>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</si>
  <si>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</si>
  <si>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</si>
  <si>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</si>
  <si>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</si>
  <si>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</si>
  <si>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</si>
  <si>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</si>
  <si>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</si>
  <si>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</si>
  <si>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</si>
  <si>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</si>
  <si>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</si>
  <si>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</si>
  <si>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</si>
  <si>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</si>
  <si>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</si>
  <si>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</si>
  <si>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</si>
  <si>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</si>
  <si>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</si>
  <si>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</si>
  <si>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</si>
  <si>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</si>
  <si>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</si>
  <si>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</si>
  <si>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</si>
  <si>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</si>
  <si>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</si>
  <si>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</si>
  <si>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</si>
  <si>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</si>
  <si>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</si>
  <si>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</si>
  <si>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</si>
  <si>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</si>
  <si>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</si>
  <si>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</si>
  <si>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</si>
  <si>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</si>
  <si>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</si>
  <si>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</si>
  <si>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</si>
  <si>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</si>
  <si>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</si>
  <si>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</si>
  <si>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</si>
  <si>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</si>
  <si>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</si>
  <si>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</si>
  <si>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</si>
  <si>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</si>
  <si>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</si>
  <si>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</si>
  <si>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</si>
  <si>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</si>
  <si>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</si>
  <si>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</si>
  <si>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</si>
  <si>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</si>
  <si>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</si>
  <si>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</si>
  <si>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</si>
  <si>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</si>
  <si>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</si>
  <si>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</si>
  <si>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</si>
  <si>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</si>
  <si>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</si>
  <si>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</si>
  <si>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</si>
  <si>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</si>
  <si>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</si>
  <si>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</si>
  <si>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</si>
  <si>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</si>
  <si>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</si>
  <si>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</si>
  <si>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</si>
  <si>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</si>
  <si>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</si>
  <si>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</si>
  <si>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</si>
  <si>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</si>
  <si>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</si>
  <si>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</si>
  <si>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</si>
  <si>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</si>
  <si>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</si>
  <si>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</si>
  <si>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</si>
  <si>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</si>
  <si>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</si>
  <si>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</si>
  <si>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</si>
  <si>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</si>
  <si>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</si>
  <si>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</si>
  <si>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</si>
  <si>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</si>
  <si>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</si>
  <si>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</si>
  <si>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</si>
  <si>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</si>
  <si>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</si>
  <si>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</si>
  <si>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</si>
  <si>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</si>
  <si>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</si>
  <si>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</si>
  <si>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</si>
  <si>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</si>
  <si>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</si>
  <si>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</si>
  <si>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</si>
  <si>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</si>
  <si>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</si>
  <si>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</si>
  <si>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</si>
  <si>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</si>
  <si>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</si>
  <si>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</si>
  <si>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</si>
  <si>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</si>
  <si>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</si>
  <si>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</si>
  <si>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</si>
  <si>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</si>
  <si>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</si>
  <si>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</si>
  <si>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</si>
  <si>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</si>
  <si>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</si>
  <si>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</si>
  <si>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</si>
  <si>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</si>
  <si>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</si>
  <si>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</si>
  <si>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</si>
  <si>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</si>
  <si>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</si>
  <si>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</si>
  <si>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</si>
  <si>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</si>
  <si>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</si>
  <si>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</si>
  <si>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</si>
  <si>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</si>
  <si>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</si>
  <si>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</si>
  <si>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</si>
  <si>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</si>
  <si>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</si>
  <si>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</si>
  <si>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</si>
  <si>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</si>
  <si>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</si>
  <si>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</si>
  <si>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</si>
  <si>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</si>
  <si>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</si>
  <si>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</si>
  <si>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</si>
  <si>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</si>
  <si>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</si>
  <si>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</si>
  <si>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</si>
  <si>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</si>
  <si>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</si>
  <si>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</si>
  <si>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</si>
  <si>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</si>
  <si>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</si>
  <si>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</si>
  <si>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</si>
  <si>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</si>
  <si>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</si>
  <si>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</si>
  <si>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</si>
  <si>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</si>
  <si>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</si>
  <si>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</si>
  <si>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</si>
  <si>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</si>
  <si>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</si>
  <si>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</si>
  <si>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</si>
  <si>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</si>
  <si>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</si>
  <si>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</si>
  <si>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</si>
  <si>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</si>
  <si>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</si>
  <si>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</si>
  <si>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</si>
  <si>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</si>
  <si>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</si>
  <si>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</si>
  <si>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</si>
  <si>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</si>
  <si>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</si>
  <si>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</si>
  <si>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</si>
  <si>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</si>
  <si>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</si>
  <si>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</si>
  <si>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</si>
  <si>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</si>
  <si>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</si>
  <si>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</si>
  <si>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</si>
  <si>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</si>
  <si>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</si>
  <si>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</si>
  <si>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</si>
  <si>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</si>
  <si>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</si>
  <si>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</si>
  <si>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</si>
  <si>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</si>
  <si>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</si>
  <si>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</si>
  <si>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</si>
  <si>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</si>
  <si>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</si>
  <si>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</si>
  <si>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</si>
  <si>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</si>
  <si>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</si>
  <si>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</si>
  <si>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</si>
  <si>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</si>
  <si>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</si>
  <si>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</si>
  <si>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</si>
  <si>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</si>
  <si>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</si>
  <si>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</si>
  <si>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</si>
  <si>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</si>
  <si>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</si>
  <si>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</si>
  <si>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</si>
  <si>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</si>
  <si>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</si>
  <si>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</si>
  <si>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</si>
  <si>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</si>
  <si>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</si>
  <si>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</si>
  <si>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</si>
  <si>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</si>
  <si>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</si>
  <si>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</si>
  <si>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</si>
  <si>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</si>
  <si>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</si>
  <si>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</si>
  <si>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</si>
  <si>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</si>
  <si>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</si>
  <si>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</si>
  <si>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</si>
  <si>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</si>
  <si>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</si>
  <si>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</si>
  <si>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</si>
  <si>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</si>
  <si>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</si>
  <si>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</si>
  <si>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</si>
  <si>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</si>
  <si>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</si>
  <si>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</si>
  <si>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</si>
  <si>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</si>
  <si>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</si>
  <si>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</si>
  <si>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</si>
  <si>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</si>
  <si>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</si>
  <si>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</si>
  <si>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</si>
  <si>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</si>
  <si>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</si>
  <si>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</si>
  <si>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</si>
  <si>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</si>
  <si>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</si>
  <si>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</si>
  <si>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</si>
  <si>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</si>
  <si>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</si>
  <si>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</si>
  <si>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</si>
  <si>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</si>
  <si>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</si>
  <si>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</si>
  <si>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</si>
  <si>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</si>
  <si>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</si>
  <si>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</si>
  <si>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</si>
  <si>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</si>
  <si>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</si>
  <si>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</si>
  <si>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</si>
  <si>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</si>
  <si>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</si>
  <si>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</si>
  <si>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</si>
  <si>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</si>
  <si>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</si>
  <si>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</si>
  <si>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</si>
  <si>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</si>
  <si>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</si>
  <si>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</si>
  <si>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</si>
  <si>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</si>
  <si>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</si>
  <si>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</si>
  <si>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</si>
  <si>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</si>
  <si>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</si>
  <si>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</si>
  <si>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</si>
  <si>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</si>
  <si>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</si>
  <si>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</si>
  <si>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</si>
  <si>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</si>
  <si>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</si>
  <si>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</si>
  <si>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</si>
  <si>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</si>
  <si>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</si>
  <si>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</si>
  <si>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</si>
  <si>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</si>
  <si>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</si>
  <si>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</si>
  <si>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</si>
  <si>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</si>
  <si>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</si>
  <si>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</si>
  <si>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</si>
  <si>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</si>
  <si>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</si>
  <si>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</si>
  <si>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</si>
  <si>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</si>
  <si>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</si>
  <si>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</si>
  <si>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</si>
  <si>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</si>
  <si>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</si>
  <si>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</si>
  <si>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</si>
  <si>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</si>
  <si>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</si>
  <si>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</si>
  <si>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</si>
  <si>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</si>
  <si>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</si>
  <si>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</si>
  <si>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</si>
  <si>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</si>
  <si>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</si>
  <si>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</si>
  <si>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</si>
  <si>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</si>
  <si>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</si>
  <si>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</si>
  <si>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</si>
  <si>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</si>
  <si>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</si>
  <si>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</si>
  <si>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</si>
  <si>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</si>
  <si>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</si>
  <si>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</si>
  <si>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</si>
  <si>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</si>
  <si>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</si>
  <si>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</si>
  <si>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</si>
  <si>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</si>
  <si>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</si>
  <si>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</si>
  <si>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</si>
  <si>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</si>
  <si>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</si>
  <si>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</si>
  <si>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</si>
  <si>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</si>
  <si>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</si>
  <si>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</si>
  <si>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</si>
  <si>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</si>
  <si>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</si>
  <si>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</si>
  <si>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</si>
  <si>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</si>
  <si>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</si>
  <si>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</si>
  <si>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</si>
  <si>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</si>
  <si>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</si>
  <si>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</si>
  <si>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</si>
  <si>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</si>
  <si>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</si>
  <si>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</si>
  <si>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</si>
  <si>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</si>
  <si>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</si>
  <si>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</si>
  <si>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</si>
  <si>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</si>
  <si>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</si>
  <si>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</si>
  <si>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</si>
  <si>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</si>
  <si>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</si>
  <si>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</si>
  <si>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</si>
  <si>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</si>
  <si>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</si>
  <si>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</si>
  <si>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</si>
  <si>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</si>
  <si>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</si>
  <si>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</si>
  <si>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</si>
  <si>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</si>
  <si>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</si>
  <si>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</si>
  <si>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</si>
  <si>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</si>
  <si>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</si>
  <si>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</si>
  <si>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</si>
  <si>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</si>
  <si>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</si>
  <si>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</si>
  <si>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</si>
  <si>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</si>
  <si>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</si>
  <si>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</si>
  <si>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</si>
  <si>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</si>
  <si>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</si>
  <si>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</si>
  <si>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</si>
  <si>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</si>
  <si>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</si>
  <si>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</si>
  <si>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</si>
  <si>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</si>
  <si>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</si>
  <si>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</si>
  <si>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</si>
  <si>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</si>
  <si>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</si>
  <si>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</si>
  <si>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</si>
  <si>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</si>
  <si>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</si>
  <si>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</si>
  <si>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</si>
  <si>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</si>
  <si>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</si>
  <si>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</si>
  <si>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</si>
  <si>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</si>
  <si>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</si>
  <si>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</si>
  <si>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</si>
  <si>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</si>
  <si>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</si>
  <si>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</si>
  <si>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</si>
  <si>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</si>
  <si>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</si>
  <si>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</si>
  <si>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</si>
  <si>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</si>
  <si>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</si>
  <si>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</si>
  <si>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</si>
  <si>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</si>
  <si>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</si>
  <si>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</si>
  <si>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</si>
  <si>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</si>
  <si>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</si>
  <si>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</si>
  <si>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</si>
  <si>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</si>
  <si>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</si>
  <si>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</si>
  <si>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</si>
  <si>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</si>
  <si>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</si>
  <si>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</si>
  <si>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</si>
  <si>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</si>
  <si>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</si>
  <si>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</si>
  <si>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</si>
  <si>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</si>
  <si>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</si>
  <si>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</si>
  <si>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</si>
  <si>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</si>
  <si>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</si>
  <si>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</si>
  <si>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</si>
  <si>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</si>
  <si>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</si>
  <si>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</si>
  <si>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</si>
  <si>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</si>
  <si>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</si>
  <si>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</si>
  <si>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</si>
  <si>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</si>
  <si>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</si>
  <si>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</si>
  <si>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</si>
  <si>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</si>
  <si>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</si>
  <si>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</si>
  <si>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</si>
  <si>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</si>
  <si>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</si>
  <si>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</si>
  <si>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</si>
  <si>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</si>
  <si>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</si>
  <si>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</si>
  <si>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</si>
  <si>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</si>
  <si>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</si>
  <si>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</si>
  <si>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</si>
  <si>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</si>
  <si>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</si>
  <si>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</si>
  <si>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</si>
  <si>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</si>
  <si>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</si>
  <si>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</si>
  <si>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</si>
  <si>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</si>
  <si>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</si>
  <si>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</si>
  <si>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</si>
  <si>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</si>
  <si>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</si>
  <si>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</si>
  <si>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</si>
  <si>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</si>
  <si>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</si>
  <si>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</si>
  <si>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</si>
  <si>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</si>
  <si>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</si>
  <si>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</si>
  <si>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</si>
  <si>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</si>
  <si>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</si>
  <si>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</si>
  <si>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</si>
  <si>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</si>
  <si>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</si>
  <si>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</si>
  <si>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</si>
  <si>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</si>
  <si>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</si>
  <si>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</si>
  <si>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</si>
  <si>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</si>
  <si>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</si>
  <si>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</si>
  <si>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</si>
  <si>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</si>
  <si>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</si>
  <si>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</si>
  <si>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</si>
  <si>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</si>
  <si>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</si>
  <si>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</si>
  <si>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</si>
  <si>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</si>
  <si>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</si>
  <si>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</si>
  <si>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</si>
  <si>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</si>
  <si>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</si>
  <si>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</si>
  <si>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</si>
  <si>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</si>
  <si>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</si>
  <si>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</si>
  <si>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</si>
  <si>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</si>
  <si>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</si>
  <si>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</si>
  <si>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</si>
  <si>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</si>
  <si>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</si>
  <si>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</si>
  <si>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</si>
  <si>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</si>
  <si>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</si>
  <si>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</si>
  <si>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</si>
  <si>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</si>
  <si>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</si>
  <si>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</si>
  <si>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</si>
  <si>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</si>
  <si>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</si>
  <si>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</si>
  <si>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</si>
  <si>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</si>
  <si>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</si>
  <si>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</si>
  <si>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</si>
  <si>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</si>
  <si>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</si>
  <si>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</si>
  <si>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</si>
  <si>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</si>
  <si>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</si>
  <si>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</si>
  <si>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</si>
  <si>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</si>
  <si>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</si>
  <si>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</si>
  <si>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</si>
  <si>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</si>
  <si>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</si>
  <si>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</si>
  <si>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</si>
  <si>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</si>
  <si>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</si>
  <si>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</si>
  <si>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</si>
  <si>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</si>
  <si>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</si>
  <si>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</si>
  <si>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</si>
  <si>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</si>
  <si>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</si>
  <si>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</si>
  <si>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</si>
  <si>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</si>
  <si>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</si>
  <si>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</si>
  <si>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</si>
  <si>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</si>
  <si>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</si>
  <si>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</si>
  <si>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</si>
  <si>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</si>
  <si>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</si>
  <si>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</si>
  <si>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</si>
  <si>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</si>
  <si>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</si>
  <si>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</si>
  <si>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</si>
  <si>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</si>
  <si>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</si>
  <si>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</si>
  <si>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</si>
  <si>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</si>
  <si>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</si>
  <si>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</si>
  <si>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</si>
  <si>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</si>
  <si>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</si>
  <si>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</si>
  <si>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</si>
  <si>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</si>
  <si>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</si>
  <si>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</si>
  <si>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</si>
  <si>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</si>
  <si>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</si>
  <si>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</si>
  <si>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</si>
  <si>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</si>
  <si>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</si>
  <si>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</si>
  <si>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</si>
  <si>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</si>
  <si>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</si>
  <si>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</si>
  <si>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</si>
  <si>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</si>
  <si>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</si>
  <si>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</si>
  <si>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</si>
  <si>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</si>
  <si>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</si>
  <si>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</si>
  <si>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</si>
  <si>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</si>
  <si>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</si>
  <si>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</si>
  <si>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</si>
  <si>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</si>
  <si>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</si>
  <si>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</si>
  <si>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</si>
  <si>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</si>
  <si>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</si>
  <si>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</si>
  <si>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</si>
  <si>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</si>
  <si>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</si>
  <si>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</si>
  <si>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</si>
  <si>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</si>
  <si>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</si>
  <si>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</si>
  <si>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</si>
  <si>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</si>
  <si>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</si>
  <si>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</si>
  <si>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</si>
  <si>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</si>
  <si>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</si>
  <si>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</si>
  <si>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</si>
  <si>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</si>
  <si>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</si>
  <si>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</si>
  <si>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</si>
  <si>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</si>
  <si>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</si>
  <si>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</si>
  <si>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</si>
  <si>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</si>
  <si>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</si>
  <si>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</si>
  <si>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</si>
  <si>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</si>
  <si>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</si>
  <si>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</si>
  <si>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</si>
  <si>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</si>
  <si>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</si>
  <si>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</si>
  <si>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</si>
  <si>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</si>
  <si>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</si>
  <si>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</si>
  <si>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</si>
  <si>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</si>
  <si>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</si>
  <si>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</si>
  <si>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</si>
  <si>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</si>
  <si>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</si>
  <si>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</si>
  <si>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</si>
  <si>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</si>
  <si>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</si>
  <si>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</si>
  <si>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</si>
  <si>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</si>
  <si>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</si>
  <si>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</si>
  <si>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</si>
  <si>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</si>
  <si>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</si>
  <si>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</si>
  <si>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</si>
  <si>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</si>
  <si>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</si>
  <si>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</si>
  <si>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</si>
  <si>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</si>
  <si>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</si>
  <si>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</si>
  <si>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</si>
  <si>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</si>
  <si>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</si>
  <si>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</si>
  <si>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</si>
  <si>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</si>
  <si>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</si>
  <si>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</si>
  <si>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</si>
  <si>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</si>
  <si>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</si>
  <si>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</si>
  <si>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</si>
  <si>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</si>
  <si>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</si>
  <si>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</si>
  <si>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</si>
  <si>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</si>
  <si>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</si>
  <si>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</si>
  <si>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</si>
  <si>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</si>
  <si>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</si>
  <si>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</si>
  <si>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</si>
  <si>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</si>
  <si>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</si>
  <si>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</si>
  <si>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</si>
  <si>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</si>
  <si>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</si>
  <si>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</si>
  <si>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</si>
  <si>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</si>
  <si>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</si>
  <si>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</si>
  <si>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</si>
  <si>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</si>
  <si>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</si>
  <si>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</si>
  <si>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</si>
  <si>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</si>
  <si>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</si>
  <si>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</si>
  <si>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</si>
  <si>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</si>
  <si>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</si>
  <si>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</si>
  <si>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</si>
  <si>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</si>
  <si>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</si>
  <si>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</si>
  <si>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</si>
  <si>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</si>
  <si>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</si>
  <si>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</si>
  <si>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</si>
  <si>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</si>
  <si>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</si>
  <si>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</si>
  <si>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</si>
  <si>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</si>
  <si>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</si>
  <si>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</si>
  <si>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</si>
  <si>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</si>
  <si>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</si>
  <si>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</si>
  <si>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</si>
  <si>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</si>
  <si>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</si>
  <si>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</si>
  <si>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</si>
  <si>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</si>
  <si>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</si>
  <si>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</si>
  <si>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</si>
  <si>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</si>
  <si>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</si>
  <si>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</si>
  <si>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</si>
  <si>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</si>
  <si>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</si>
  <si>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</si>
  <si>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</si>
  <si>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</si>
  <si>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</si>
  <si>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</si>
  <si>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</si>
  <si>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</si>
  <si>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</si>
  <si>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</si>
  <si>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</si>
  <si>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</si>
  <si>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</si>
  <si>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</si>
  <si>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</si>
  <si>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</si>
  <si>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</si>
  <si>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</si>
  <si>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</si>
  <si>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</si>
  <si>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</si>
  <si>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</si>
  <si>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</si>
  <si>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</si>
  <si>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</si>
  <si>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</si>
  <si>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</si>
  <si>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</si>
  <si>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</si>
  <si>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</si>
  <si>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</si>
  <si>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</si>
  <si>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</si>
  <si>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</si>
  <si>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</si>
  <si>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</si>
  <si>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</si>
  <si>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</si>
  <si>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</si>
  <si>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</si>
  <si>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</si>
  <si>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</si>
  <si>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</si>
  <si>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</si>
  <si>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</si>
  <si>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</si>
  <si>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</si>
  <si>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</si>
  <si>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</si>
  <si>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</si>
  <si>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</si>
  <si>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</si>
  <si>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</si>
  <si>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</si>
  <si>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</si>
  <si>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</si>
  <si>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</si>
  <si>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</si>
  <si>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</si>
  <si>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</si>
  <si>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</si>
  <si>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</si>
  <si>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</si>
  <si>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</si>
  <si>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</si>
  <si>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</si>
  <si>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</si>
  <si>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</si>
  <si>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</si>
  <si>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</si>
  <si>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</si>
  <si>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</si>
  <si>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</si>
  <si>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</si>
  <si>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</si>
  <si>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</si>
  <si>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</si>
  <si>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</si>
  <si>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</si>
  <si>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</si>
  <si>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</si>
  <si>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</si>
  <si>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</si>
  <si>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</si>
  <si>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</si>
  <si>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</si>
  <si>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</si>
  <si>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</si>
  <si>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</si>
  <si>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</si>
  <si>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</si>
  <si>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</si>
  <si>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</si>
  <si>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</si>
  <si>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</si>
  <si>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</si>
  <si>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</si>
  <si>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</si>
  <si>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</si>
  <si>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</si>
  <si>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</si>
  <si>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</si>
  <si>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</si>
  <si>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</si>
  <si>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</si>
  <si>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</si>
  <si>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</si>
  <si>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</si>
  <si>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</si>
  <si>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</si>
  <si>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</si>
  <si>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</si>
  <si>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</si>
  <si>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</si>
  <si>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</si>
  <si>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</si>
  <si>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</si>
  <si>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</si>
  <si>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</si>
  <si>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</si>
  <si>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</si>
  <si>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</si>
  <si>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</si>
  <si>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</si>
  <si>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</si>
  <si>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</si>
  <si>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</si>
  <si>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</si>
  <si>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</si>
  <si>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</si>
  <si>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</si>
  <si>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</si>
  <si>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</si>
  <si>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</si>
  <si>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</si>
  <si>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</si>
  <si>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</si>
  <si>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</si>
  <si>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</si>
  <si>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</si>
  <si>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</si>
  <si>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</si>
  <si>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</si>
  <si>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</si>
  <si>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</si>
  <si>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</si>
  <si>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</si>
  <si>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</si>
  <si>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</si>
  <si>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</si>
  <si>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</si>
  <si>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</si>
  <si>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</si>
  <si>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</si>
  <si>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</si>
  <si>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</si>
  <si>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</si>
  <si>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</si>
  <si>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</si>
  <si>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</si>
  <si>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</si>
  <si>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</si>
  <si>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</si>
  <si>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</si>
  <si>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</si>
  <si>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</si>
  <si>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</si>
  <si>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</si>
  <si>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</si>
  <si>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</si>
  <si>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</si>
  <si>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</si>
  <si>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</si>
  <si>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</si>
  <si>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</si>
  <si>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</si>
  <si>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</si>
  <si>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</si>
  <si>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</si>
  <si>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</si>
  <si>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</si>
  <si>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</si>
  <si>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</si>
  <si>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</si>
  <si>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</si>
  <si>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</si>
  <si>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</si>
  <si>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</si>
  <si>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</si>
  <si>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</si>
  <si>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</si>
  <si>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</si>
  <si>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</si>
  <si>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</si>
  <si>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</si>
  <si>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</si>
  <si>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</si>
  <si>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</si>
  <si>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</si>
  <si>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</si>
  <si>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</si>
  <si>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</si>
  <si>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</si>
  <si>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</si>
  <si>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</si>
  <si>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</si>
  <si>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</si>
  <si>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</si>
  <si>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</si>
  <si>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</si>
  <si>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</si>
  <si>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</si>
  <si>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</si>
  <si>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</si>
  <si>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</si>
  <si>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</si>
  <si>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</si>
  <si>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</si>
  <si>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</si>
  <si>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</si>
  <si>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</si>
  <si>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</si>
  <si>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</si>
  <si>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</si>
  <si>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</si>
  <si>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</si>
  <si>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</si>
  <si>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</si>
  <si>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</si>
  <si>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</si>
  <si>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</si>
  <si>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</si>
  <si>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</si>
  <si>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</si>
  <si>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</si>
  <si>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</si>
  <si>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</si>
  <si>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</si>
  <si>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</si>
  <si>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</si>
  <si>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</si>
  <si>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</si>
  <si>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</si>
  <si>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</si>
  <si>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</si>
  <si>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</si>
  <si>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</si>
  <si>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</si>
  <si>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</si>
  <si>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</si>
  <si>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</si>
  <si>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</si>
  <si>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</si>
  <si>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</si>
  <si>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</si>
  <si>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</si>
  <si>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</si>
  <si>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</si>
  <si>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</si>
  <si>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</si>
  <si>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</si>
  <si>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</si>
  <si>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</si>
  <si>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</si>
  <si>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</si>
  <si>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</si>
  <si>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</si>
  <si>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</si>
  <si>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</si>
  <si>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</si>
  <si>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</si>
  <si>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</si>
  <si>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</si>
  <si>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</si>
  <si>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</si>
  <si>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</si>
  <si>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</si>
  <si>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</si>
  <si>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</si>
  <si>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</si>
  <si>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</si>
  <si>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</si>
  <si>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</si>
  <si>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</si>
  <si>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</si>
  <si>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</si>
  <si>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</si>
  <si>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</si>
  <si>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</si>
  <si>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</si>
  <si>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</si>
  <si>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</si>
  <si>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</si>
  <si>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</si>
  <si>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</si>
  <si>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</si>
  <si>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</si>
  <si>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</si>
  <si>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</si>
  <si>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</si>
  <si>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</si>
  <si>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</si>
  <si>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</si>
  <si>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</si>
  <si>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</si>
  <si>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100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</si>
  <si>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</si>
  <si>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</si>
  <si>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</si>
  <si>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</si>
  <si>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</si>
  <si>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</si>
  <si>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</si>
  <si>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</si>
  <si>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</si>
  <si>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</si>
  <si>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</si>
  <si>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</si>
  <si>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</si>
  <si>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</si>
  <si>
    <t>PCM-20251202-00000857</t>
  </si>
  <si>
    <t xml:space="preserve">EM team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</si>
</sst>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6" totalsRowShown="0" headerRowDxfId="46" dataDxfId="45" headerRowBorderDxfId="43" tableBorderDxfId="44" totalsRowBorderDxfId="42">
  <autoFilter ref="A1:L2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330.59105381944391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45993.53947974537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45993.53947974537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45993.53947974537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45993.53947974537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45993.53947974537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45993.53947974537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45993.53947974537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45993.53947974537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45993.53947974537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45993.53947974537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45993.53947974537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45993.53947974537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45993.53947974537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45993.53947974537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45993.53947974537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45993.53947974537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45993.53947974537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45993.53947974537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45993.53947974537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45993.53947974537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45993.53947974537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45993.53947974537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45993.53947974537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45993.53947974537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45993.53947974537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45993.53947974537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45993.53947974537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45993.53947974537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45993.53947974537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45993.53947974537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45993.53947974537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45993.53947974537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45993.53947974537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45993.53947974537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45993.53947974537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45993.53947974537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45993.53947974537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45993.53947974537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45993.53947974537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45993.53947974537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45993.53947974537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45993.53947974537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45993.53947974537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45993.53947974537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45993.53947974537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45993.53947974537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45993.53947974537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45993.53947974537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45993.53947974537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45993.53947974537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45993.53947974537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45993.53947974537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45993.53947974537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45993.53947974537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45993.53947974537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45993.53947974537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45993.53947974537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45993.53947974537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45993.53947974537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45993.53947974537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45993.53947974537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45993.53947974537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45993.53947974537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45993.53947974537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45993.53947974537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45993.53947974537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45993.53947974537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45993.53947974537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45993.53947974537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45993.53947974537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45993.53947974537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45993.53947974537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45993.53947974537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45993.53947974537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45993.53947974537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45993.53947974537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45993.53947974537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45993.53947974537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45993.53947974537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45993.53947974537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45993.53947974537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45993.53947974537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45993.53947974537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45993.53947974537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45993.53947974537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45993.53947974537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45993.53947974537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45993.53947974537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45993.53947974537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45993.53947974537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45993.53947974537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45993.53947974537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45993.53947974537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45993.53947974537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45993.53947974537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45993.53947974537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45993.53947974537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45993.53947974537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45993.53947974537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45993.53947974537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45993.53947974537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45993.53947974537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45993.53947974537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45993.53947974537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45993.53947974537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45993.53947974537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45993.53947974537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45993.53947974537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45993.53947974537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45993.53947974537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45993.53947974537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45993.53947974537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45993.53947974537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45993.53947974537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45993.53947974537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45993.53947974537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45993.53947974537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45993.53947974537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45993.53947974537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45993.53947974537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45993.53947974537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45993.53947974537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45993.53947974537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45993.53947974537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45993.53947974537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45993.53947974537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45993.53947974537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45993.53947974537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45993.53947974537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45993.53947974537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45993.53947974537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45993.53947974537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45993.53947974537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45993.53947974537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45993.53947974537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45993.53947974537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45993.53947974537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45993.53947974537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45993.53947974537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45993.53947974537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45993.53947974537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45993.53947974537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45993.53947974537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45993.53947974537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45993.53947974537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45993.53947974537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45993.53947974537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45993.53947974537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45993.53947974537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45993.53947974537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45993.53947974537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45993.53947974537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45993.53947974537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45993.53947974537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45993.53947974537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45993.53947974537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45993.53947974537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45993.53947974537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45993.53947974537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45993.53947974537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45993.53947974537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45993.53947974537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45993.53947974537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45993.53947974537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45993.53947974537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45993.53947974537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45993.53947974537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45993.53947974537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45993.53947974537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45993.53947974537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45993.53947974537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45993.53947974537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45993.53947974537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45993.53947974537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45993.53947974537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45993.53947974537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45993.53947974537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45993.53947974537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45993.53947974537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45993.53947974537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45993.53947974537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45993.53947974537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45993.53947974537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45993.53947974537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45993.53947974537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45993.53947974537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45993.53947974537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45993.53947974537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45993.53947974537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45993.53947974537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45993.53947974537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45993.53947974537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45993.53947974537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45993.53947974537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45993.53947974537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45993.53947974537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45993.53947974537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45993.53947974537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45993.53947974537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45993.53947974537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45993.53947974537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45993.53947974537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45993.53947974537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45993.53947974537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45993.53947974537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45993.53947974537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45993.53947974537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45993.53947974537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45993.53947974537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45993.53947974537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168.53964178240858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9.1520607638885849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9.9722800929157529E-2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45993.53947974537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45993.53947974537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45993.53947974537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45993.53947974537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45993.53947974537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45993.53947974537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45993.53947974537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45993.53947974537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45993.53947974537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45993.53947974537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45993.53947974537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45993.53947974537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45993.53947974537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45993.53947974537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45993.53947974537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45993.53947974537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45993.53947974537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45993.53947974537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45993.53947974537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45993.53947974537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45993.53947974537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45993.53947974537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45993.53947974537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45993.53947974537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45993.53947974537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45993.53947974537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45993.53947974537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45993.53947974537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45993.53947974537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45993.53947974537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45993.53947974537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45993.53947974537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45993.53947974537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45993.53947974537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45993.53947974537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45993.53947974537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45993.53947974537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45993.53947974537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45993.53947974537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45993.53947974537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45993.53947974537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45993.53947974537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45993.53947974537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45993.53947974537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45993.53947974537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45993.53947974537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45993.53947974537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45993.53947974537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45993.53947974537</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45993.53947974537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45993.53947974537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45993.53947974537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45993.53947974537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45993.53947974537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45993.53947974537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45993.53947974537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45993.53947974537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45993.53947974537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45993.53947974537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45993.53947974537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45993.53947974537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45993.53947974537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45993.53947974537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45993.53947974537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45993.53947974537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45993.53947974537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45993.53947974537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45993.53947974537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45993.53947974537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45993.53947974537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45993.53947974537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45993.53947974537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45993.53947974537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45993.53947974537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45993.53947974537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45993.53947974537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45993.53947974537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45993.53947974537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45993.53947974537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45993.53947974537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45993.53947974537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45993.53947974537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45993.53947974537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45993.53947974537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45993.53947974537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45993.53947974537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45993.53947974537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45993.53947974537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45993.53947974537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45993.53947974537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45993.53947974537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45993.53947974537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45993.53947974537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45993.53947974537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45993.53947974537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45993.53947974537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45993.53947974537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45993.53947974537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45993.53947974537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45993.53947974537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45993.53947974537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45993.53947974537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45993.53947974537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45993.53947974537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45993.53947974537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45993.53947974537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45993.53947974537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45993.53947974537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45993.53947974537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45993.53947974537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45993.53947974537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45993.53947974537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45993.53947974537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45993.53947974537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45993.53947974537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45993.53947974537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45993.53947974537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45993.53947974537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45993.53947974537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45993.53947974537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45993.53947974537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45993.53947974537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45993.53947974537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45993.53947974537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45993.53947974537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45993.53947974537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45993.53947974537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45993.53947974537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45993.53947974537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45993.53947974537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45993.53947974537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45993.53947974537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45993.53947974537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45993.53947974537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45993.53947974537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45993.53947974537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45993.53947974537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45993.53947974537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45993.53947974537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45993.53947974537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45993.53947974537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45993.53947974537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45993.53947974537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45993.53947974537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45993.53947974537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45993.53947974537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45993.53947974537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45993.53947974537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45993.53947974537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45993.53947974537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45993.53947974537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45993.53947974537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45993.53947974537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45993.53947974537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45993.53947974537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45993.53947974537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45993.53947974537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45993.53947974537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45993.53947974537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45993.53947974537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45993.53947974537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45993.53947974537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45993.53947974537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45993.53947974537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45993.53947974537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45993.53947974537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45993.53947974537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45993.53947974537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45993.53947974537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45993.53947974537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45993.53947974537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45993.53947974537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45993.53947974537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45993.53947974537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45993.53947974537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45993.53947974537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45993.53947974537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45993.53947974537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45993.53947974537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45993.53947974537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45993.53947974537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45993.53947974537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45993.53947974537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45993.53947974537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45993.53947974537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45993.53947974537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45993.53947974537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45993.53947974537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45993.53947974537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45993.53947974537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45993.53947974537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45993.53947974537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45993.53947974537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45993.53947974537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45993.53947974537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45993.53947974537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45993.53947974537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45993.53947974537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45993.53947974537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45993.53947974537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45993.53947974537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45993.53947974537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45993.53947974537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45993.53947974537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45993.53947974537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45993.53947974537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45993.53947974537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45993.53947974537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45993.53947974537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45993.53947974537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45993.53947974537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45993.53947974537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45993.53947974537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45993.53947974537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45993.53947974537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45993.53947974537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45993.53947974537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45993.53947974537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45993.53947974537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45993.53947974537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45993.53947974537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45993.53947974537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45993.53947974537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45993.53947974537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45993.53947974537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45993.53947974537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45993.53947974537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45993.53947974537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45993.53947974537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45993.53947974537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45993.53947974537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45993.53947974537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45993.53947974537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45993.53947974537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45993.53947974537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45993.53947974537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45993.53947974537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45993.53947974537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45993.53947974537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45993.53947974537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45993.53947974537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45993.53947974537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45993.53947974537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45993.53947974537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45993.53947974537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45993.53947974537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45993.53947974537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45993.53947974537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45993.53947974537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45993.53947974537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45993.53947974537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45993.53947974537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45993.53947974537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45993.53947974537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45993.53947974537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45993.53947974537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45993.53947974537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45993.53947974537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45993.53947974537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45993.53947974537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45993.53947974537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45993.53947974537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45993.53947974537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45993.53947974537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45993.53947974537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45993.53947974537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45993.53947974537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45993.53947974537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45993.53947974537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45993.53947974537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45993.53947974537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45993.53947974537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45993.53947974537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45993.53947974537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45993.53947974537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45993.53947974537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45993.53947974537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45993.53947974537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45993.53947974537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45993.53947974537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45993.53947974537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45993.53947974537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45993.53947974537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45993.53947974537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45993.53947974537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45993.53947974537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45993.53947974537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45993.53947974537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45993.53947974537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45993.53947974537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45993.53947974537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45993.53947974537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45993.53947974537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45993.53947974537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45993.53947974537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45993.53947974537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45993.53947974537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45993.53947974537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45993.53947974537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45993.53947974537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45993.53947974537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45993.53947974537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45993.53947974537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45993.53947974537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45993.53947974537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45993.53947974537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45993.53947974537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45993.53947974537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45993.53947974537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45993.53947974537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45993.53947974537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45993.53947974537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45993.53947974537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45993.53947974537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45993.53947974537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45993.53947974537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45993.53947974537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45993.53947974537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45993.53947974537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45993.53947974537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45993.53947974537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45993.53947974537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45993.53947974537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45993.53947974537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45993.53947974537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45993.53947974537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45993.53947974537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45993.53947974537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45993.53947974537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45993.53947974537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45993.53947974537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45993.53947974537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45993.53947974537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45993.53947974537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45993.53947974537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45993.53947974537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45993.53947974537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45993.53947974537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45993.53947974537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45993.53947974537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45993.53947974537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45993.53947974537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45993.53947974537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45993.53947974537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45993.53947974537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45993.53947974537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45993.53947974537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45993.53947974537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45993.53947974537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45993.53947974537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45993.53947974537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45993.53947974537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45993.53947974537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45993.53947974537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45993.53947974537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45993.53947974537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45993.53947974537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45993.53947974537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45993.53947974537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45993.53947974537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45993.53947974537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45993.53947974537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45993.53947974537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45993.53947974537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45993.53947974537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45993.53947974537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45993.53947974537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45993.53947974537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45993.53947974537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45993.53947974537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45993.53947974537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45993.53947974537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45993.53947974537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45993.53947974537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45993.53947974537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45993.53947974537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45993.53947974537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45993.53947974537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45993.53947974537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45993.53947974537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45993.53947974537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45993.53947974537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45993.53947974537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45993.53947974537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45993.53947974537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45993.53947974537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45993.53947974537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45993.53947974537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45993.53947974537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45993.53947974537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45993.53947974537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45993.53947974537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45993.53947974537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45993.53947974537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45993.53947974537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45993.53947974537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45993.53947974537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45993.53947974537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45993.53947974537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45993.53947974537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45993.53947974537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45993.53947974537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45993.53947974537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45993.53947974537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45993.53947974537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45993.53947974537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45993.53947974537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45993.53947974537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45993.53947974537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45993.53947974537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45993.53947974537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45993.53947974537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45993.53947974537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45993.53947974537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45993.53947974537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45993.53947974537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45993.53947974537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45993.53947974537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45993.53947974537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45993.53947974537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45993.53947974537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45993.53947974537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45993.53947974537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45993.53947974537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45993.53947974537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45993.53947974537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45993.53947974537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45993.53947974537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45993.53947974537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45993.53947974537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45993.53947974537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45993.53947974537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45993.53947974537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45993.53947974537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45993.53947974537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45993.53947974537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45993.53947974537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45993.53947974537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45993.53947974537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45993.53947974537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45993.53947974537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45993.53947974537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45993.53947974537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45993.53947974537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45993.53947974537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45993.53947974537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45993.53947974537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45993.53947974537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45993.53947974537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45993.53947974537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45993.53947974537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45993.53947974537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45993.53947974537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45993.53947974537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45993.53947974537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45993.53947974537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45993.53947974537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45993.53947974537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45993.53947974537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45993.53947974537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45993.53947974537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45993.53947974537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45993.53947974537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45993.53947974537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45993.53947974537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45993.53947974537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45993.53947974537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45993.53947974537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45993.53947974537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45993.53947974537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45993.53947974537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45993.53947974537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45993.53947974537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45993.53947974537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45993.53947974537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45993.53947974537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45993.53947974537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45993.53947974537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45993.53947974537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45993.53947974537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45993.53947974537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45993.53947974537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45993.53947974537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45993.53947974537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45993.53947974537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45993.53947974537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45993.53947974537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45993.53947974537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45993.53947974537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45993.53947974537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45993.53947974537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45993.53947974537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45993.53947974537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45993.53947974537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45993.53947974537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45993.53947974537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45993.53947974537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45993.53947974537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45993.53947974537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45993.53947974537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45993.53947974537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45993.53947974537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45993.53947974537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45993.53947974537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45993.53947974537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45993.53947974537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45993.53947974537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45993.53947974537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45993.53947974537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45993.53947974537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45993.53947974537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45993.53947974537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45993.53947974537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45993.53947974537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45993.53947974537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45993.53947974537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45993.53947974537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45993.53947974537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45993.53947974537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45993.53947974537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45993.53947974537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45993.53947974537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45993.53947974537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45993.53947974537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45993.53947974537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45993.53947974537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45993.53947974537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45993.53947974537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45993.53947974537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45993.53947974537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45993.53947974537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45993.53947974537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45993.53947974537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45993.53947974537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45993.53947974537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45993.53947974537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45993.53947974537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45993.53947974537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45993.53947974537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45993.53947974537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45993.53947974537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45993.53947974537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45993.53947974537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45993.53947974537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45993.53947974537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45993.53947974537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45993.53947974537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45993.53947974537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45993.53947974537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45993.53947974537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45993.53947974537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45993.53947974537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45993.53947974537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45993.53947974537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45993.53947974537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45993.53947974537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45993.53947974537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45993.53947974537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45993.53947974537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45993.53947974537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45993.53947974537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45993.53947974537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45993.53947974537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45993.53947974537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45993.53947974537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45993.53947974537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45993.53947974537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45993.53947974537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45993.53947974537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45993.53947974537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45993.53947974537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45993.53947974537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45993.53947974537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45993.53947974537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45993.53947974537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45993.53947974537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45993.53947974537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45993.53947974537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45993.53947974537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45993.53947974537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45993.53947974537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45993.53947974537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45993.53947974537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45993.53947974537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45993.53947974537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45993.53947974537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45993.53947974537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45993.53947974537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45993.53947974537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45993.53947974537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45993.53947974537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45993.53947974537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45993.53947974537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45993.53947974537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45993.53947974537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45993.53947974537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45993.53947974537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45993.53947974537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45993.53947974537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45993.53947974537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45993.53947974537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45993.53947974537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45993.53947974537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45993.53947974537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45993.53947974537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45993.53947974537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45993.53947974537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45993.53947974537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45993.53947974537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45993.53947974537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45993.53947974537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45993.53947974537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45993.53947974537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45993.53947974537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45993.53947974537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45993.53947974537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45993.53947974537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45993.53947974537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45993.53947974537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45993.53947974537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45993.53947974537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45993.53947974537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45993.53947974537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45993.53947974537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45993.53947974537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45993.53947974537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45993.53947974537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45993.53947974537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45993.53947974537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45993.53947974537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45993.53947974537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45993.53947974537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45993.53947974537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45993.53947974537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45993.53947974537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45993.53947974537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45993.53947974537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45993.53947974537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45993.53947974537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45993.53947974537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45993.53947974537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45993.53947974537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45993.53947974537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45993.53947974537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45993.53947974537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45993.53947974537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45993.53947974537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45993.53947974537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45993.53947974537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45993.53947974537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45993.53947974537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45993.53947974537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45993.53947974537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45993.53947974537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45993.53947974537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45993.53947974537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45993.53947974537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45993.53947974537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45993.53947974537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45993.53947974537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45993.53947974537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45993.53947974537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45993.53947974537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45993.53947974537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45993.53947974537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45993.53947974537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45993.53947974537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45993.53947974537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45993.53947974537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45993.53947974537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45993.53947974537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45993.53947974537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45993.53947974537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45993.53947974537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45993.53947974537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45993.53947974537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45993.53947974537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45993.53947974537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45993.53947974537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45993.53947974537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45993.53947974537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45993.53947974537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45993.53947974537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45993.53947974537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45993.53947974537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45993.53947974537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45993.53947974537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45993.53947974537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45993.53947974537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45993.53947974537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45993.53947974537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45993.53947974537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45993.53947974537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45993.53947974537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45993.53947974537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45993.53947974537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45993.53947974537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45993.53947974537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45993.53947974537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45993.53947974537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45993.53947974537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45993.53947974537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45993.53947974537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45993.53947974537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45993.53947974537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45993.53947974537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45993.53947974537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45993.53947974537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45993.53947974537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45993.53947974537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45993.53947974537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45993.53947974537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45993.53947974537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45993.53947974537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45993.53947974537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45993.53947974537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45993.53947974537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45993.53947974537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45993.53947974537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45993.53947974537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45993.53947974537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45993.53947974537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45993.53947974537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45993.53947974537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45993.53947974537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45993.53947974537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45993.53947974537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45993.53947974537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45993.53947974537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45993.53947974537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45993.53947974537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45993.53947974537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45993.53947974537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45993.53947974537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45993.53947974537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45993.53947974537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45993.53947974537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45993.53947974537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45993.53947974537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45993.53947974537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45993.53947974537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45993.53947974537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45993.53947974537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45993.53947974537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45993.53947974537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45993.53947974537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45993.53947974537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45993.53947974537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45993.53947974537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45993.53947974537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45993.53947974537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45993.53947974537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45993.53947974537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45993.53947974537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45993.53947974537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45993.53947974537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45993.53947974537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45993.53947974537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45993.53947974537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45993.53947974537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45993.53947974537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45993.53947974537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45993.53947974537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45993.53947974537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45993.53947974537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45993.53947974537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45993.53947974537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45993.53947974537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45993.53947974537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45993.53947974537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45993.53947974537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45993.53947974537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45993.53947974537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45993.53947974537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45993.53947974537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45993.53947974537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45993.53947974537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45993.53947974537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45993.53947974537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45993.53947974537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45993.53947974537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45993.53947974537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45993.53947974537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45993.53947974537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45993.53947974537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45993.53947974537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45993.53947974537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45993.53947974537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45993.53947974537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45993.53947974537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45993.53947974537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45993.53947974537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45993.53947974537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45993.53947974537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45993.53947974537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45993.53947974537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45993.53947974537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45993.53947974537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45993.53947974537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45993.53947974537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45993.53947974537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45993.53947974537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45993.53947974537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45993.53947974537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45993.53947974537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45993.53947974537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45993.53947974537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45993.53947974537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45993.53947974537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45993.53947974537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45993.53947974537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45993.53947974537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45993.53947974537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45993.53947974537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45993.53947974537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45993.53947974537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45993.53947974537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45993.53947974537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45993.53947974537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45993.53947974537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45993.53947974537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45993.53947974537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45993.53947974537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45993.53947974537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45993.53947974537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45993.53947974537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45993.53947974537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45993.53947974537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45993.53947974537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45993.53947974537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45993.53947974537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45993.53947974537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45993.53947974537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45993.53947974537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45993.53947974537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45993.53947974537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45993.53947974537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45993.53947974537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45993.53947974537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45993.53947974537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45993.53947974537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45993.53947974537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45993.53947974537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45993.53947974537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45993.53947974537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45993.53947974537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45993.53947974537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45993.53947974537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45993.53947974537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45993.53947974537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45993.53947974537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45993.53947974537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45993.53947974537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45993.53947974537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45993.53947974537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45993.53947974537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45993.53947974537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45993.53947974537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45993.53947974537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45993.53947974537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45993.53947974537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45993.53947974537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45993.53947974537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45993.53947974537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45993.53947974537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45993.53947974537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45993.53947974537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45993.53947974537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45993.53947974537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45993.53947974537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45993.53947974537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45993.53947974537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45993.53947974537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45993.53947974537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45993.53947974537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45993.53947974537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45993.53947974537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45993.53947974537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45993.53947974537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45993.53947974537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45993.53947974537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45993.53947974537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45993.53947974537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45993.53947974537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45993.53947974537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45993.53947974537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45993.53947974537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45993.53947974537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45993.53947974537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45993.53947974537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45993.53947974537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45993.53947974537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45993.53947974537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45993.53947974537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45993.53947974537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45993.53947974537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45993.53947974537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45993.53947974537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45993.53947974537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45993.53947974537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45993.53947974537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45993.53947974537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45993.53947974537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45993.53947974537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45993.53947974537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45993.53947974537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45993.53947974537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45993.53947974537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45993.53947974537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45993.53947974537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45993.53947974537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45993.53947974537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45993.53947974537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45993.53947974537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45993.53947974537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45993.53947974537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45993.53947974537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45993.53947974537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45993.53947974537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45993.53947974537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45993.53947974537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45993.53947974537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45993.53947974537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45993.53947974537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45993.53947974537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45993.53947974537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45993.53947974537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45993.53947974537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45993.53947974537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45993.53947974537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45993.53947974537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45993.53947974537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45993.53947974537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45993.53947974537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45993.53947974537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45993.53947974537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45993.53947974537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45993.53947974537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45993.53947974537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45993.53947974537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45993.53947974537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45993.53947974537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45993.53947974537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45993.53947974537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45993.53947974537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45993.53947974537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45993.53947974537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45993.53947974537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45993.53947974537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45993.53947974537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45993.53947974537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45993.53947974537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45993.53947974537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45993.53947974537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45993.53947974537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45993.53947974537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45993.53947974537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45993.53947974537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45993.53947974537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45993.53947974537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45993.53947974537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45993.53947974537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45993.53947974537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45993.53947974537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45993.53947974537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45993.53947974537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45993.53947974537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45993.53947974537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45993.53947974537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45993.53947974537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45993.53947974537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45993.53947974537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45993.53947974537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45993.53947974537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45993.53947974537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45993.53947974537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45993.53947974537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45993.53947974537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45993.53947974537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45993.53947974537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45993.53947974537</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290.05876215277385</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62" ca="1" si="0">IFERROR(NOW()-F3,"")</f>
        <v>45993.53947974537</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45993.53947974537</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45993.53947974537</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45993.53947974537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45993.53947974537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45993.53947974537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45993.53947974537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45993.53947974537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45993.53947974537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45993.53947974537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45993.53947974537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45993.53947974537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45993.53947974537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45993.53947974537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45993.53947974537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45993.53947974537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45993.53947974537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45993.53947974537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45993.53947974537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45993.53947974537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45993.53947974537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45993.53947974537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45993.53947974537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45993.53947974537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45993.53947974537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45993.53947974537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45993.53947974537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45993.53947974537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45993.53947974537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45993.53947974537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45993.53947974537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45993.53947974537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45993.53947974537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45993.53947974537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45993.53947974537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45993.53947974537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45993.53947974537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45993.53947974537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45993.53947974537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45993.53947974537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45993.53947974537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45993.53947974537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45993.53947974537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45993.53947974537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45993.53947974537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45993.53947974537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45993.53947974537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45993.53947974537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45993.53947974537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45993.53947974537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45993.53947974537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45993.53947974537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45993.53947974537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45993.53947974537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45993.53947974537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45993.53947974537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45993.53947974537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45993.53947974537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45993.53947974537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45993.53947974537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45993.53947974537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45993.53947974537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45993.53947974537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45993.53947974537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45993.53947974537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45993.53947974537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45993.53947974537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45993.53947974537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45993.53947974537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45993.53947974537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45993.53947974537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45993.53947974537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45993.53947974537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45993.53947974537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45993.53947974537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45993.53947974537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45993.53947974537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45993.53947974537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45993.53947974537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45993.53947974537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45993.53947974537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45993.53947974537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45993.53947974537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45993.53947974537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45993.53947974537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45993.53947974537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45993.53947974537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45993.53947974537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45993.53947974537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45993.53947974537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45993.53947974537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45993.53947974537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45993.53947974537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45993.53947974537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45993.53947974537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45993.53947974537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45993.53947974537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45993.53947974537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45993.53947974537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45993.53947974537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45993.53947974537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45993.53947974537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45993.53947974537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45993.53947974537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45993.53947974537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45993.53947974537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45993.53947974537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45993.53947974537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45993.53947974537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45993.53947974537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45993.53947974537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45993.53947974537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45993.53947974537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45993.53947974537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45993.53947974537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45993.53947974537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45993.53947974537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45993.53947974537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45993.53947974537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45993.53947974537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45993.53947974537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45993.53947974537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45993.53947974537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45993.53947974537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45993.53947974537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45993.53947974537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45993.53947974537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45993.53947974537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45993.53947974537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45993.53947974537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45993.53947974537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45993.53947974537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45993.53947974537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45993.53947974537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45993.53947974537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45993.53947974537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45993.53947974537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45993.53947974537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45993.53947974537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45993.53947974537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45993.53947974537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45993.53947974537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45993.53947974537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45993.53947974537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45993.53947974537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45993.53947974537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45993.53947974537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45993.53947974537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45993.53947974537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45993.53947974537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45993.53947974537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45993.53947974537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45993.53947974537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45993.53947974537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45993.53947974537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45993.53947974537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45993.53947974537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45993.53947974537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45993.53947974537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45993.53947974537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45993.53947974537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45993.53947974537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45993.53947974537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45993.53947974537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45993.53947974537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45993.53947974537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45993.53947974537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45993.53947974537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45993.53947974537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45993.53947974537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45993.53947974537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45993.53947974537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45993.53947974537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45993.53947974537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45993.53947974537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45993.53947974537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45993.53947974537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45993.53947974537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45993.53947974537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45993.53947974537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45993.53947974537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45993.53947974537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45993.53947974537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45993.53947974537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45993.53947974537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45993.53947974537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45993.53947974537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45993.53947974537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36" ca="1" si="3">IFERROR(NOW()-F191,"")</f>
        <v>45993.53947974537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45993.53947974537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45993.53947974537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45993.53947974537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45993.53947974537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45993.53947974537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45993.53947974537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45993.53947974537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45993.53947974537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45993.53947974537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45993.53947974537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45993.53947974537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45993.53947974537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45993.53947974537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45993.53947974537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45993.53947974537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45993.53947974537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45993.53947974537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45993.53947974537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45993.53947974537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45993.53947974537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45993.53947974537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45993.53947974537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45993.53947974537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45993.53947974537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45993.53947974537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45993.53947974537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45993.53947974537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45993.53947974537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45993.53947974537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45993.53947974537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45993.53947974537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45993.53947974537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45993.53947974537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45993.53947974537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45993.53947974537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45993.53947974537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45993.53947974537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45993.53947974537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45993.53947974537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45993.53947974537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45993.53947974537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45993.53947974537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45993.53947974537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45993.53947974537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45993.53947974537</v>
      </c>
      <c r="H236" s="92"/>
      <c r="I236" s="110" t="str">
        <f>IFERROR(VLOOKUP(D236,DB!A:F,6,0),"")</f>
        <v/>
      </c>
      <c r="J236" s="110" t="str">
        <f>IFERROR(VLOOKUP(D236,DB!A:G,7,0),"")</f>
        <v/>
      </c>
      <c r="K236" s="94"/>
      <c r="L236" s="88" t="str">
        <f>IFERROR(VLOOKUP(D236,DB!A:I,9,0),"")</f>
        <v/>
      </c>
    </row>
  </sheetData>
  <dataValidations count="2">
    <dataValidation allowBlank="1" showInputMessage="1" showErrorMessage="1" sqref="E1" xr:uid="{A4F81451-56CC-4543-9497-104C4E44EE4B}"/>
    <dataValidation type="list" allowBlank="1" showInputMessage="1" showErrorMessage="1" sqref="E2:E2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K15" sqref="K15"/>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101.70741956018173</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67.350602430553408</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44.87836863425764</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12.166181134256476</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2</v>
      </c>
      <c r="D6" s="37" t="s">
        <v>32266</v>
      </c>
      <c r="E6" s="37" t="s">
        <v>39106</v>
      </c>
      <c r="F6" s="38">
        <v>45993.396111111113</v>
      </c>
      <c r="G6" s="135">
        <f ca="1">IFERROR(NOW()-F6,"")</f>
        <v>0.14336863425705815</v>
      </c>
      <c r="H6" s="38">
        <v>45993.327581018515</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33096</v>
      </c>
      <c r="E7" s="37" t="s">
        <v>39185</v>
      </c>
      <c r="F7" s="38">
        <v>45993.456412037034</v>
      </c>
      <c r="G7" s="135">
        <f ca="1">IFERROR(NOW()-F7,"")</f>
        <v>8.3067708335875068E-2</v>
      </c>
      <c r="H7" s="38">
        <v>45993.450636574074</v>
      </c>
      <c r="I7" s="37" t="str">
        <f>IFERROR(VLOOKUP(D7,DB!A:F,6,0),"")</f>
        <v>SCECO</v>
      </c>
      <c r="J7" s="37" t="str">
        <f>IFERROR(VLOOKUP(D7,DB!A:G,7,0),"")</f>
        <v>Dead</v>
      </c>
      <c r="K7" s="37" t="s">
        <v>39207</v>
      </c>
      <c r="L7" s="37" t="str">
        <f>IFERROR(VLOOKUP(D7,DB!A:I,9,0),"")</f>
        <v>Latis</v>
      </c>
    </row>
    <row r="8" spans="1:13">
      <c r="A8" s="37" t="s">
        <v>39208</v>
      </c>
      <c r="B8" s="37" t="str">
        <f>IFERROR(VLOOKUP(D8,DB!A:K,11,0),"")</f>
        <v>R5</v>
      </c>
      <c r="C8" s="37">
        <v>1</v>
      </c>
      <c r="D8" s="37" t="s">
        <v>38438</v>
      </c>
      <c r="E8" s="37" t="s">
        <v>39106</v>
      </c>
      <c r="F8" s="38">
        <v>45993.533564814818</v>
      </c>
      <c r="G8" s="135">
        <f ca="1">IFERROR(NOW()-F8,"")</f>
        <v>5.9149305525352247E-3</v>
      </c>
      <c r="H8" s="38">
        <v>45993.527754629627</v>
      </c>
      <c r="I8" s="37" t="str">
        <f>IFERROR(VLOOKUP(D8,DB!A:F,6,0),"")</f>
        <v>Generator-SG</v>
      </c>
      <c r="J8" s="37" t="str">
        <f>IFERROR(VLOOKUP(D8,DB!A:G,7,0),"")</f>
        <v>Haj Removal</v>
      </c>
      <c r="K8" s="37" t="s">
        <v>39209</v>
      </c>
      <c r="L8" s="37" t="str">
        <f>IFERROR(VLOOKUP(D8,DB!A:I,9,0),"")</f>
        <v>Latis</v>
      </c>
    </row>
    <row r="9" spans="1:13">
      <c r="A9" s="37"/>
      <c r="B9" s="37" t="str">
        <f>IFERROR(VLOOKUP(D9,DB!A:K,11,0),"")</f>
        <v/>
      </c>
      <c r="C9" s="37"/>
      <c r="D9" s="37"/>
      <c r="E9" s="37"/>
      <c r="F9" s="38"/>
      <c r="G9" s="135">
        <f ca="1">IFERROR(NOW()-F9,"")</f>
        <v>45993.53947974537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45993.53947974537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45993.53947974537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45993.53947974537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45993.53947974537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45993.53947974537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45993.53947974537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45993.53947974537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45993.53947974537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45993.53947974537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45993.53947974537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45993.53947974537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45993.53947974537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45993.53947974537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45993.53947974537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45993.53947974537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45993.53947974537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45993.53947974537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45993.53947974537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45993.53947974537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45993.53947974537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45993.53947974537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45993.53947974537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45993.53947974537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45993.53947974537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45993.53947974537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45993.53947974537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45993.53947974537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45993.53947974537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45993.53947974537</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45993.53947974537</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45993.53947974537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45993.53947974537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45993.53947974537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45993.53947974537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45993.53947974537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45993.53947974537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45993.53947974537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45993.53947974537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45993.53947974537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45993.53947974537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45993.53947974537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45993.53947974537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45993.53947974537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45993.53947974537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45993.53947974537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45993.53947974537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45993.53947974537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45993.53947974537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45993.53947974537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45993.53947974537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45993.53947974537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45993.53947974537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45993.53947974537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45993.53947974537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45993.53947974537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45993.53947974537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45993.53947974537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45993.53947974537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45993.53947974537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45993.53947974537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45993.53947974537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45993.53947974537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45993.53947974537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45993.53947974537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45993.53947974537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45993.53947974537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45993.53947974537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45993.53947974537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45993.53947974537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45993.53947974537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45993.53947974537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45993.53947974537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45993.53947974537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45993.53947974537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45993.53947974537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45993.53947974537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45993.53947974537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45993.53947974537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45993.53947974537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45993.53947974537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45993.53947974537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45993.53947974537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45993.53947974537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45993.53947974537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45993.53947974537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45993.53947974537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45993.53947974537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45993.53947974537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45993.53947974537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45993.53947974537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45993.53947974537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45993.53947974537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45993.53947974537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45993.53947974537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45993.53947974537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45993.53947974537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45993.53947974537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45993.53947974537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45993.53947974537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45993.53947974537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45993.53947974537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45993.53947974537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45993.53947974537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45993.53947974537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45993.53947974537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45993.53947974537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45993.53947974537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45993.53947974537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45993.53947974537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45993.53947974537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45993.53947974537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45993.53947974537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45993.53947974537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45993.53947974537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45993.53947974537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45993.53947974537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45993.53947974537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45993.53947974537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45993.53947974537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45993.53947974537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45993.53947974537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45993.53947974537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45993.53947974537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45993.53947974537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45993.53947974537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45993.53947974537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45993.53947974537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45993.53947974537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45993.53947974537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45993.53947974537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45993.53947974537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45993.53947974537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45993.53947974537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45993.53947974537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45993.53947974537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45993.53947974537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45993.53947974537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45993.53947974537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45993.53947974537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45993.53947974537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45993.53947974537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45993.53947974537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45993.53947974537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45993.53947974537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45993.53947974537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45993.53947974537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45993.53947974537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45993.53947974537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45993.53947974537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45993.53947974537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45993.53947974537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45993.53947974537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45993.53947974537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45993.53947974537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45993.53947974537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45993.53947974537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45993.53947974537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45993.53947974537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45993.53947974537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45993.53947974537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45993.53947974537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45993.53947974537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45993.53947974537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45993.53947974537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45993.53947974537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45993.53947974537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45993.53947974537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45993.53947974537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45993.53947974537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45993.53947974537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45993.53947974537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45993.53947974537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45993.53947974537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45993.53947974537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45993.53947974537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45993.53947974537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45993.53947974537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45993.53947974537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45993.53947974537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45993.53947974537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45993.53947974537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45993.53947974537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45993.53947974537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45993.53947974537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45993.53947974537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45993.53947974537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45993.53947974537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45993.53947974537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45993.53947974537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45993.53947974537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45993.53947974537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45993.53947974537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45993.53947974537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45993.53947974537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45993.53947974537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45993.53947974537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45993.53947974537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45993.53947974537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45993.53947974537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45993.53947974537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45993.53947974537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45993.53947974537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45993.53947974537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45993.53947974537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45993.53947974537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45993.53947974537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45993.53947974537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45993.53947974537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45993.53947974537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45993.53947974537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45993.53947974537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45993.53947974537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45993.53947974537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45993.53947974537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45993.53947974537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45993.53947974537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45993.53947974537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45993.53947974537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45993.53947974537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45993.53947974537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45993.53947974537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45993.53947974537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45993.53947974537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45993.53947974537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45993.53947974537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45993.53947974537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45993.53947974537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45993.53947974537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45993.53947974537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45993.53947974537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45993.53947974537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45993.53947974537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45993.53947974537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45993.53947974537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45993.53947974537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45993.53947974537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45993.53947974537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45993.53947974537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45993.53947974537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45993.53947974537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45993.53947974537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45993.53947974537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45993.53947974537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45993.53947974537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45993.53947974537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45993.53947974537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45993.53947974537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45993.53947974537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45993.53947974537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45993.53947974537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45993.53947974537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45993.53947974537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45993.53947974537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45993.53947974537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45993.53947974537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45993.53947974537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45993.53947974537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45993.53947974537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45993.53947974537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45993.53947974537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45993.53947974537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45993.53947974537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45993.53947974537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45993.53947974537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45993.53947974537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45993.53947974537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45993.53947974537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45993.53947974537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45993.53947974537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45993.53947974537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45993.53947974537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45993.53947974537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45993.53947974537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45993.53947974537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45993.53947974537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45993.53947974537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45993.53947974537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45993.53947974537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45993.53947974537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45993.53947974537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45993.53947974537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45993.53947974537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45993.53947974537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45993.53947974537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45993.53947974537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45993.53947974537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45993.53947974537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45993.53947974537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45993.53947974537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45993.53947974537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45993.53947974537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45993.53947974537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45993.53947974537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45993.53947974537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45993.53947974537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45993.53947974537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45993.53947974537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45993.53947974537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45993.53947974537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45993.53947974537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45993.53947974537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45993.53947974537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45993.53947974537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45993.53947974537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45993.53947974537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45993.53947974537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45993.53947974537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45993.53947974537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45993.53947974537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45993.53947974537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45993.53947974537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45993.53947974537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45993.53947974537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45993.53947974537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45993.53947974537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45993.53947974537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45993.53947974537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45993.53947974537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45993.53947974537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45993.53947974537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45993.53947974537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45993.53947974537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45993.53947974537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45993.53947974537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45993.53947974537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45993.53947974537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45993.53947974537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45993.53947974537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45993.53947974537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45993.53947974537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45993.53947974537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45993.53947974537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45993.53947974537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45993.53947974537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45993.53947974537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45993.53947974537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45993.53947974537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45993.53947974537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45993.53947974537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45993.53947974537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45993.53947974537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45993.53947974537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45993.53947974537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45993.53947974537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45993.53947974537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45993.53947974537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45993.53947974537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45993.53947974537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45993.53947974537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45993.53947974537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45993.53947974537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45993.53947974537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45993.53947974537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45993.53947974537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45993.53947974537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45993.53947974537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45993.53947974537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45993.53947974537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45993.53947974537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45993.53947974537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45993.53947974537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45993.53947974537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45993.53947974537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45993.53947974537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45993.53947974537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45993.53947974537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45993.53947974537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45993.53947974537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45993.53947974537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45993.53947974537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45993.53947974537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45993.53947974537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45993.53947974537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45993.53947974537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45993.53947974537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45993.53947974537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45993.53947974537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45993.53947974537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45993.53947974537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45993.53947974537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45993.53947974537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45993.53947974537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45993.53947974537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45993.53947974537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45993.53947974537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45993.53947974537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45993.53947974537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45993.53947974537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45993.53947974537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45993.53947974537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45993.53947974537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45993.53947974537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45993.53947974537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45993.53947974537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45993.53947974537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45993.53947974537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45993.53947974537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45993.53947974537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45993.53947974537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45993.53947974537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45993.53947974537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45993.53947974537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45993.53947974537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45993.53947974537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45993.53947974537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45993.53947974537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45993.53947974537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45993.53947974537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45993.53947974537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45993.53947974537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45993.53947974537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45993.53947974537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45993.53947974537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45993.53947974537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45993.53947974537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45993.53947974537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45993.53947974537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45993.53947974537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45993.53947974537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45993.53947974537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45993.53947974537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45993.53947974537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45993.53947974537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45993.53947974537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45993.53947974537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45993.53947974537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45993.53947974537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45993.53947974537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45993.53947974537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45993.53947974537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45993.53947974537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45993.53947974537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45993.53947974537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45993.53947974537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45993.53947974537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45993.53947974537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45993.53947974537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45993.53947974537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45993.53947974537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45993.53947974537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45993.53947974537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45993.53947974537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45993.53947974537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45993.53947974537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45993.53947974537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45993.53947974537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45993.53947974537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45993.53947974537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45993.53947974537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45993.53947974537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45993.53947974537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45993.53947974537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45993.53947974537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45993.53947974537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45993.53947974537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45993.53947974537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45993.53947974537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45993.53947974537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45993.53947974537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45993.53947974537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45993.53947974537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45993.53947974537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45993.53947974537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45993.53947974537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45993.53947974537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45993.53947974537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45993.53947974537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45993.53947974537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45993.53947974537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45993.53947974537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45993.53947974537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45993.53947974537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45993.53947974537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45993.53947974537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45993.53947974537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45993.53947974537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45993.53947974537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45993.53947974537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45993.53947974537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45993.53947974537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45993.53947974537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45993.53947974537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45993.53947974537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45993.53947974537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45993.53947974537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45993.53947974537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45993.53947974537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45993.53947974537</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45993.53947974537</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2025-12-02T09:58:19Z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