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43" documentId="120_S{2AC9BD13-BADA-5192-A53E-5A8FF88502F6}" xr6:coauthVersionLast="47" xr6:coauthVersionMax="47" xr10:uidLastSave="{05FF5F6B-BAF1-46E1-9C34-813B838BC3D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D10" i="3"/>
  <c r="L3" i="4"/>
  <c r="L4" i="4"/>
  <c r="L5" i="4"/>
  <c r="L6" i="4"/>
  <c r="L7" i="4"/>
  <c r="G6" i="5"/>
  <c r="G7" i="5"/>
  <c r="G8" i="5"/>
  <c r="G9" i="5"/>
  <c r="G10" i="5"/>
  <c r="G11" i="5"/>
  <c r="G12" i="5"/>
  <c r="G13" i="5"/>
  <c r="G14" i="5"/>
  <c r="G15" i="5"/>
  <c r="G16" i="5"/>
  <c r="B6" i="5"/>
  <c r="B7" i="5"/>
  <c r="B8" i="5"/>
  <c r="B9" i="5"/>
  <c r="B10" i="5"/>
  <c r="B11" i="5"/>
  <c r="B12" i="5"/>
  <c r="B13" i="5"/>
  <c r="B14" i="5"/>
  <c r="B15" i="5"/>
  <c r="B16" i="5"/>
  <c r="I6" i="5"/>
  <c r="I7" i="5"/>
  <c r="I8" i="5"/>
  <c r="I9" i="5"/>
  <c r="I10" i="5"/>
  <c r="I11" i="5"/>
  <c r="I12" i="5"/>
  <c r="I13" i="5"/>
  <c r="I14" i="5"/>
  <c r="I15" i="5"/>
  <c r="I16" i="5"/>
  <c r="J6" i="5"/>
  <c r="J7" i="5"/>
  <c r="J8" i="5"/>
  <c r="J9" i="5"/>
  <c r="J10" i="5"/>
  <c r="J11" i="5"/>
  <c r="J12" i="5"/>
  <c r="J13" i="5"/>
  <c r="J14" i="5"/>
  <c r="J15" i="5"/>
  <c r="J16" i="5"/>
  <c r="L6" i="5"/>
  <c r="L7" i="5"/>
  <c r="L8" i="5"/>
  <c r="L9" i="5"/>
  <c r="L10" i="5"/>
  <c r="L11" i="5"/>
  <c r="L12" i="5"/>
  <c r="L13" i="5"/>
  <c r="L14" i="5"/>
  <c r="L15"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G5" i="4"/>
  <c r="I5" i="4"/>
  <c r="J5" i="4"/>
  <c r="B6" i="4"/>
  <c r="G6" i="4"/>
  <c r="I6" i="4"/>
  <c r="J6" i="4"/>
  <c r="G7" i="4"/>
  <c r="I7" i="4"/>
  <c r="J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<sst xmlns="http://schemas.openxmlformats.org/spreadsheetml/2006/main" count="180281" uniqueCount="39127">
  <si>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</si>
  <si>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</si>
  <si>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</si>
  <si>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</si>
  <si>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</si>
  <si>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</si>
  <si>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</si>
  <si>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</si>
  <si>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</si>
  <si>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</si>
  <si>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</si>
  <si>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</si>
  <si>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</si>
  <si>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</si>
  <si>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</si>
  <si>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</si>
  <si>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</si>
  <si>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</si>
  <si>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</si>
  <si>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</si>
  <si>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</si>
  <si>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</si>
  <si>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</si>
  <si>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</si>
  <si>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</si>
  <si>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</si>
  <si>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</si>
  <si>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</si>
  <si>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</si>
  <si>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</si>
  <si>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</si>
  <si>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</si>
  <si>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</si>
  <si>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</si>
  <si>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</si>
  <si>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</si>
  <si>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</si>
  <si>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</si>
  <si>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</si>
  <si>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</si>
  <si>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</si>
  <si>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</si>
  <si>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</si>
  <si>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</si>
  <si>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</si>
  <si>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</si>
  <si>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</si>
  <si>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</si>
  <si>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</si>
  <si>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</si>
  <si>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</si>
  <si>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</si>
  <si>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</si>
  <si>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</si>
  <si>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</si>
  <si>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</si>
  <si>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</si>
  <si>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</si>
  <si>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</si>
  <si>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</si>
  <si>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</si>
  <si>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</si>
  <si>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</si>
  <si>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</si>
  <si>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</si>
  <si>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</si>
  <si>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</si>
  <si>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</si>
  <si>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</si>
  <si>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</si>
  <si>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</si>
  <si>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</si>
  <si>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</si>
  <si>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</si>
  <si>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</si>
  <si>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</si>
  <si>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</si>
  <si>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</si>
  <si>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</si>
  <si>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</si>
  <si>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</si>
  <si>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</si>
  <si>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</si>
  <si>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</si>
  <si>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</si>
  <si>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</si>
  <si>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</si>
  <si>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</si>
  <si>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</si>
  <si>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</si>
  <si>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</si>
  <si>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</si>
  <si>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</si>
  <si>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</si>
  <si>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</si>
  <si>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</si>
  <si>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</si>
  <si>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</si>
  <si>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</si>
  <si>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</si>
  <si>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</si>
  <si>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</si>
  <si>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</si>
  <si>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</si>
  <si>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</si>
  <si>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</si>
  <si>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</si>
  <si>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</si>
  <si>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</si>
  <si>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</si>
  <si>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</si>
  <si>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</si>
  <si>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</si>
  <si>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</si>
  <si>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</si>
  <si>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</si>
  <si>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</si>
  <si>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</si>
  <si>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</si>
  <si>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</si>
  <si>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</si>
  <si>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</si>
  <si>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</si>
  <si>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</si>
  <si>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</si>
  <si>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</si>
  <si>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</si>
  <si>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</si>
  <si>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</si>
  <si>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</si>
  <si>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</si>
  <si>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</si>
  <si>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</si>
  <si>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</si>
  <si>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</si>
  <si>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</si>
  <si>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</si>
  <si>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</si>
  <si>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</si>
  <si>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</si>
  <si>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</si>
  <si>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</si>
  <si>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</si>
  <si>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</si>
  <si>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</si>
  <si>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</si>
  <si>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</si>
  <si>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</si>
  <si>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</si>
  <si>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</si>
  <si>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</si>
  <si>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</si>
  <si>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</si>
  <si>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</si>
  <si>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</si>
  <si>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</si>
  <si>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</si>
  <si>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</si>
  <si>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</si>
  <si>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</si>
  <si>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</si>
  <si>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</si>
  <si>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</si>
  <si>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</si>
  <si>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</si>
  <si>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</si>
  <si>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</si>
  <si>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</si>
  <si>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</si>
  <si>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</si>
  <si>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</si>
  <si>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</si>
  <si>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</si>
  <si>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</si>
  <si>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</si>
  <si>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</si>
  <si>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</si>
  <si>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</si>
  <si>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</si>
  <si>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</si>
  <si>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</si>
  <si>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</si>
  <si>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</si>
  <si>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</si>
  <si>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</si>
  <si>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</si>
  <si>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</si>
  <si>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</si>
  <si>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</si>
  <si>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</si>
  <si>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</si>
  <si>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</si>
  <si>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</si>
  <si>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</si>
  <si>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</si>
  <si>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</si>
  <si>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</si>
  <si>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</si>
  <si>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</si>
  <si>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</si>
  <si>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</si>
  <si>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</si>
  <si>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</si>
  <si>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</si>
  <si>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</si>
  <si>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</si>
  <si>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</si>
  <si>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</si>
  <si>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</si>
  <si>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</si>
  <si>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</si>
  <si>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</si>
  <si>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</si>
  <si>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</si>
  <si>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</si>
  <si>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</si>
  <si>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</si>
  <si>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</si>
  <si>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</si>
  <si>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</si>
  <si>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</si>
  <si>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</si>
  <si>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</si>
  <si>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</si>
  <si>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</si>
  <si>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</si>
  <si>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</si>
  <si>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</si>
  <si>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</si>
  <si>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</si>
  <si>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</si>
  <si>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</si>
  <si>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</si>
  <si>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</si>
  <si>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</si>
  <si>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</si>
  <si>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</si>
  <si>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</si>
  <si>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</si>
  <si>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</si>
  <si>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</si>
  <si>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</si>
  <si>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</si>
  <si>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</si>
  <si>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</si>
  <si>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</si>
  <si>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</si>
  <si>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</si>
  <si>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</si>
  <si>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</si>
  <si>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</si>
  <si>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</si>
  <si>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</si>
  <si>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</si>
  <si>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</si>
  <si>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</si>
  <si>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</si>
  <si>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</si>
  <si>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</si>
  <si>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</si>
  <si>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</si>
  <si>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</si>
  <si>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</si>
  <si>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</si>
  <si>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</si>
  <si>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</si>
  <si>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</si>
  <si>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</si>
  <si>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</si>
  <si>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</si>
  <si>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</si>
  <si>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</si>
  <si>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</si>
  <si>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</si>
  <si>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</si>
  <si>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</si>
  <si>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</si>
  <si>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</si>
  <si>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</si>
  <si>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</si>
  <si>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</si>
  <si>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</si>
  <si>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</si>
  <si>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</si>
  <si>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</si>
  <si>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</si>
  <si>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</si>
  <si>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</si>
  <si>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</si>
  <si>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</si>
  <si>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</si>
  <si>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</si>
  <si>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</si>
  <si>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</si>
  <si>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</si>
  <si>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</si>
  <si>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</si>
  <si>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</si>
  <si>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</si>
  <si>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</si>
  <si>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</si>
  <si>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</si>
  <si>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</si>
  <si>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</si>
  <si>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</si>
  <si>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</si>
  <si>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</si>
  <si>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</si>
  <si>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</si>
  <si>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</si>
  <si>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</si>
  <si>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</si>
  <si>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</si>
  <si>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</si>
  <si>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</si>
  <si>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</si>
  <si>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</si>
  <si>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</si>
  <si>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</si>
  <si>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</si>
  <si>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</si>
  <si>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</si>
  <si>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</si>
  <si>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</si>
  <si>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</si>
  <si>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</si>
  <si>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</si>
  <si>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</si>
  <si>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</si>
  <si>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</si>
  <si>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</si>
  <si>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</si>
  <si>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</si>
  <si>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</si>
  <si>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</si>
  <si>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</si>
  <si>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</si>
  <si>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</si>
  <si>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</si>
  <si>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</si>
  <si>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</si>
  <si>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</si>
  <si>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</si>
  <si>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</si>
  <si>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</si>
  <si>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</si>
  <si>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</si>
  <si>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</si>
  <si>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</si>
  <si>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</si>
  <si>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</si>
  <si>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</si>
  <si>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</si>
  <si>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</si>
  <si>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</si>
  <si>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</si>
  <si>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</si>
  <si>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</si>
  <si>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</si>
  <si>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</si>
  <si>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</si>
  <si>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</si>
  <si>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</si>
  <si>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</si>
  <si>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</si>
  <si>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</si>
  <si>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</si>
  <si>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</si>
  <si>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</si>
  <si>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</si>
  <si>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</si>
  <si>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</si>
  <si>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</si>
  <si>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</si>
  <si>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</si>
  <si>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</si>
  <si>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</si>
  <si>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</si>
  <si>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</si>
  <si>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</si>
  <si>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</si>
  <si>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</si>
  <si>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</si>
  <si>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</si>
  <si>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</si>
  <si>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</si>
  <si>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</si>
  <si>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</si>
  <si>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</si>
  <si>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</si>
  <si>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</si>
  <si>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</si>
  <si>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</si>
  <si>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</si>
  <si>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</si>
  <si>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</si>
  <si>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</si>
  <si>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</si>
  <si>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</si>
  <si>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</si>
  <si>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</si>
  <si>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</si>
  <si>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</si>
  <si>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</si>
  <si>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</si>
  <si>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</si>
  <si>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</si>
  <si>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</si>
  <si>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</si>
  <si>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</si>
  <si>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</si>
  <si>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</si>
  <si>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</si>
  <si>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</si>
  <si>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</si>
  <si>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</si>
  <si>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</si>
  <si>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</si>
  <si>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</si>
  <si>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</si>
  <si>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</si>
  <si>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</si>
  <si>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</si>
  <si>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</si>
  <si>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</si>
  <si>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</si>
  <si>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</si>
  <si>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</si>
  <si>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</si>
  <si>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</si>
  <si>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</si>
  <si>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</si>
  <si>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</si>
  <si>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</si>
  <si>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</si>
  <si>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</si>
  <si>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</si>
  <si>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</si>
  <si>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</si>
  <si>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</si>
  <si>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</si>
  <si>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</si>
  <si>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</si>
  <si>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</si>
  <si>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</si>
  <si>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</si>
  <si>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</si>
  <si>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</si>
  <si>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</si>
  <si>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</si>
  <si>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</si>
  <si>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</si>
  <si>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</si>
  <si>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</si>
  <si>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</si>
  <si>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</si>
  <si>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</si>
  <si>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</si>
  <si>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</si>
  <si>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</si>
  <si>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</si>
  <si>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</si>
  <si>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</si>
  <si>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</si>
  <si>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</si>
  <si>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</si>
  <si>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</si>
  <si>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</si>
  <si>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</si>
  <si>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</si>
  <si>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</si>
  <si>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</si>
  <si>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</si>
  <si>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</si>
  <si>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</si>
  <si>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</si>
  <si>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</si>
  <si>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</si>
  <si>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</si>
  <si>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</si>
  <si>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</si>
  <si>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</si>
  <si>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</si>
  <si>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</si>
  <si>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</si>
  <si>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</si>
  <si>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</si>
  <si>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</si>
  <si>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</si>
  <si>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</si>
  <si>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</si>
  <si>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</si>
  <si>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</si>
  <si>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</si>
  <si>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</si>
  <si>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</si>
  <si>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</si>
  <si>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</si>
  <si>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</si>
  <si>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</si>
  <si>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</si>
  <si>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</si>
  <si>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</si>
  <si>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</si>
  <si>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</si>
  <si>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</si>
  <si>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</si>
  <si>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</si>
  <si>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</si>
  <si>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</si>
  <si>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</si>
  <si>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</si>
  <si>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</si>
  <si>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</si>
  <si>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</si>
  <si>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</si>
  <si>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</si>
  <si>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</si>
  <si>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</si>
  <si>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</si>
  <si>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</si>
  <si>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</si>
  <si>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</si>
  <si>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</si>
  <si>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</si>
  <si>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</si>
  <si>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</si>
  <si>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</si>
  <si>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</si>
  <si>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</si>
  <si>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</si>
  <si>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</si>
  <si>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</si>
  <si>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</si>
  <si>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</si>
  <si>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</si>
  <si>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</si>
  <si>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</si>
  <si>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</si>
  <si>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</si>
  <si>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</si>
  <si>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</si>
  <si>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</si>
  <si>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</si>
  <si>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</si>
  <si>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</si>
  <si>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</si>
  <si>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</si>
  <si>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</si>
  <si>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</si>
  <si>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</si>
  <si>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</si>
  <si>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</si>
  <si>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</si>
  <si>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</si>
  <si>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</si>
  <si>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</si>
  <si>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</si>
  <si>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</si>
  <si>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</si>
  <si>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</si>
  <si>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</si>
  <si>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</si>
  <si>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</si>
  <si>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</si>
  <si>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</si>
  <si>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</si>
  <si>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</si>
  <si>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</si>
  <si>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</si>
  <si>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</si>
  <si>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</si>
  <si>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</si>
  <si>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</si>
  <si>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</si>
  <si>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</si>
  <si>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</si>
  <si>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</si>
  <si>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</si>
  <si>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</si>
  <si>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</si>
  <si>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</si>
  <si>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</si>
  <si>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</si>
  <si>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</si>
  <si>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</si>
  <si>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</si>
  <si>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</si>
  <si>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</si>
  <si>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</si>
  <si>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</si>
  <si>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</si>
  <si>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</si>
  <si>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</si>
  <si>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</si>
  <si>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</si>
  <si>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</si>
  <si>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</si>
  <si>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</si>
  <si>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</si>
  <si>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</si>
  <si>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</si>
  <si>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</si>
  <si>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</si>
  <si>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</si>
  <si>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</si>
  <si>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</si>
  <si>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</si>
  <si>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</si>
  <si>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</si>
  <si>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</si>
  <si>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</si>
  <si>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</si>
  <si>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</si>
  <si>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</si>
  <si>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</si>
  <si>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</si>
  <si>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</si>
  <si>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</si>
  <si>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</si>
  <si>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</si>
  <si>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</si>
  <si>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</si>
  <si>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</si>
  <si>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</si>
  <si>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</si>
  <si>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</si>
  <si>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</si>
  <si>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</si>
  <si>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</si>
  <si>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</si>
  <si>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</si>
  <si>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</si>
  <si>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</si>
  <si>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</si>
  <si>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</si>
  <si>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</si>
  <si>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</si>
  <si>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</si>
  <si>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</si>
  <si>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</si>
  <si>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</si>
  <si>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</si>
  <si>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</si>
  <si>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</si>
  <si>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</si>
  <si>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</si>
  <si>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</si>
  <si>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</si>
  <si>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</si>
  <si>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</si>
  <si>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</si>
  <si>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</si>
  <si>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</si>
  <si>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</si>
  <si>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</si>
  <si>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</si>
  <si>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</si>
  <si>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</si>
  <si>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</si>
  <si>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</si>
  <si>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</si>
  <si>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</si>
  <si>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</si>
  <si>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</si>
  <si>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</si>
  <si>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</si>
  <si>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</si>
  <si>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</si>
  <si>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</si>
  <si>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</si>
  <si>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</si>
  <si>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</si>
  <si>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</si>
  <si>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</si>
  <si>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</si>
  <si>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</si>
  <si>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</si>
  <si>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</si>
  <si>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</si>
  <si>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</si>
  <si>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</si>
  <si>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</si>
  <si>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</si>
  <si>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</si>
  <si>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</si>
  <si>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</si>
  <si>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</si>
  <si>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</si>
  <si>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</si>
  <si>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</si>
  <si>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</si>
  <si>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</si>
  <si>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</si>
  <si>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</si>
  <si>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</si>
  <si>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</si>
  <si>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</si>
  <si>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</si>
  <si>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</si>
  <si>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</si>
  <si>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</si>
  <si>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</si>
  <si>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</si>
  <si>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</si>
  <si>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</si>
  <si>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</si>
  <si>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</si>
  <si>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</si>
  <si>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</si>
  <si>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</si>
  <si>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</si>
  <si>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</si>
  <si>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</si>
  <si>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</si>
  <si>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</si>
  <si>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</si>
  <si>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</si>
  <si>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</si>
  <si>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</si>
  <si>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</si>
  <si>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</si>
  <si>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</si>
  <si>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</si>
  <si>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</si>
  <si>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</si>
  <si>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</si>
  <si>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</si>
  <si>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</si>
  <si>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</si>
  <si>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</si>
  <si>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</si>
  <si>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</si>
  <si>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</si>
  <si>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</si>
  <si>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</si>
  <si>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</si>
  <si>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</si>
  <si>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</si>
  <si>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</si>
  <si>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</si>
  <si>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</si>
  <si>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</si>
  <si>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</si>
  <si>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</si>
  <si>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</si>
  <si>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</si>
  <si>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</si>
  <si>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</si>
  <si>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</si>
  <si>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</si>
  <si>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</si>
  <si>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</si>
  <si>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</si>
  <si>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</si>
  <si>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</si>
  <si>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</si>
  <si>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</si>
  <si>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</si>
  <si>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</si>
  <si>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</si>
  <si>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</si>
  <si>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</si>
  <si>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</si>
  <si>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</si>
  <si>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</si>
  <si>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</si>
  <si>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</si>
  <si>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</si>
  <si>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</si>
  <si>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</si>
  <si>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</si>
  <si>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</si>
  <si>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</si>
  <si>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</si>
  <si>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</si>
  <si>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</si>
  <si>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</si>
  <si>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</si>
  <si>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</si>
  <si>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</si>
  <si>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</si>
  <si>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</si>
  <si>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</si>
  <si>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</si>
  <si>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</si>
  <si>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</si>
  <si>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</si>
  <si>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</si>
  <si>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</si>
  <si>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</si>
  <si>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</si>
  <si>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</si>
  <si>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</si>
  <si>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</si>
  <si>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</si>
  <si>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</si>
  <si>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</si>
  <si>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</si>
  <si>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</si>
  <si>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</si>
  <si>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</si>
  <si>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</si>
  <si>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</si>
  <si>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</si>
  <si>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</si>
  <si>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</si>
  <si>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</si>
  <si>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</si>
  <si>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</si>
  <si>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</si>
  <si>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</si>
  <si>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</si>
  <si>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</si>
  <si>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</si>
  <si>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</si>
  <si>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</si>
  <si>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</si>
  <si>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</si>
  <si>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</si>
  <si>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</si>
  <si>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</si>
  <si>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</si>
  <si>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</si>
  <si>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</si>
  <si>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</si>
  <si>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</si>
  <si>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</si>
  <si>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</si>
  <si>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</si>
  <si>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</si>
  <si>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</si>
  <si>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</si>
  <si>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</si>
  <si>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</si>
  <si>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</si>
  <si>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</si>
  <si>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</si>
  <si>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</si>
  <si>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</si>
  <si>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</si>
  <si>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</si>
  <si>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</si>
  <si>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</si>
  <si>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</si>
  <si>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</si>
  <si>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</si>
  <si>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</si>
  <si>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</si>
  <si>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</si>
  <si>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</si>
  <si>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</si>
  <si>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</si>
  <si>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</si>
  <si>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</si>
  <si>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</si>
  <si>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</si>
  <si>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</si>
  <si>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</si>
  <si>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</si>
  <si>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</si>
  <si>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</si>
  <si>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</si>
  <si>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</si>
  <si>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</si>
  <si>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</si>
  <si>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</si>
  <si>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</si>
  <si>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</si>
  <si>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</si>
  <si>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</si>
  <si>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</si>
  <si>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</si>
  <si>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</si>
  <si>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</si>
  <si>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</si>
  <si>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</si>
  <si>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</si>
  <si>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</si>
  <si>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</si>
  <si>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</si>
  <si>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</si>
  <si>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</si>
  <si>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</si>
  <si>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</si>
  <si>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</si>
  <si>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</si>
  <si>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</si>
  <si>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</si>
  <si>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</si>
  <si>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</si>
  <si>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</si>
  <si>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</si>
  <si>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</si>
  <si>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</si>
  <si>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</si>
  <si>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</si>
  <si>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</si>
  <si>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</si>
  <si>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</si>
  <si>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</si>
  <si>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</si>
  <si>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</si>
  <si>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</si>
  <si>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</si>
  <si>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</si>
  <si>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</si>
  <si>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</si>
  <si>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</si>
  <si>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</si>
  <si>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</si>
  <si>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</si>
  <si>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</si>
  <si>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</si>
  <si>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</si>
  <si>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</si>
  <si>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</si>
  <si>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</si>
  <si>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</si>
  <si>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</si>
  <si>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</si>
  <si>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</si>
  <si>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</si>
  <si>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</si>
  <si>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</si>
  <si>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</si>
  <si>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</si>
  <si>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</si>
  <si>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</si>
  <si>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</si>
  <si>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</si>
  <si>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</si>
  <si>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</si>
  <si>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</si>
  <si>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</si>
  <si>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</si>
  <si>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</si>
  <si>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</si>
  <si>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</si>
  <si>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</si>
  <si>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</si>
  <si>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</si>
  <si>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</si>
  <si>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</si>
  <si>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</si>
  <si>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</si>
  <si>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</si>
  <si>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</si>
  <si>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</si>
  <si>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</si>
  <si>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</si>
  <si>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</si>
  <si>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</si>
  <si>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</si>
  <si>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</si>
  <si>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</si>
  <si>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</si>
  <si>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</si>
  <si>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</si>
  <si>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</si>
  <si>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</si>
  <si>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</si>
  <si>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</si>
  <si>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</si>
  <si>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</si>
  <si>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</si>
  <si>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</si>
  <si>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</si>
  <si>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</si>
  <si>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</si>
  <si>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</si>
  <si>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</si>
  <si>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</si>
  <si>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</si>
  <si>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</si>
  <si>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</si>
  <si>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</si>
  <si>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</si>
  <si>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</si>
  <si>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</si>
  <si>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</si>
  <si>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</si>
  <si>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</si>
  <si>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</si>
  <si>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</si>
  <si>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</si>
  <si>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</si>
  <si>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</si>
  <si>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</si>
  <si>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</si>
  <si>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</si>
  <si>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</si>
  <si>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</si>
  <si>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</si>
  <si>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</si>
  <si>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</si>
  <si>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</si>
  <si>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</si>
  <si>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</si>
  <si>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</si>
  <si>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</si>
  <si>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</si>
  <si>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</si>
  <si>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</si>
  <si>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</si>
  <si>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</si>
  <si>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</si>
  <si>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</si>
  <si>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</si>
  <si>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</si>
  <si>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</si>
  <si>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</si>
  <si>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</si>
  <si>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</si>
  <si>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</si>
  <si>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</si>
  <si>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</si>
  <si>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</si>
  <si>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</si>
  <si>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</si>
  <si>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</si>
  <si>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</si>
  <si>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</si>
  <si>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</si>
  <si>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</si>
  <si>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</si>
  <si>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</si>
  <si>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</si>
  <si>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</si>
  <si>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</si>
  <si>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</si>
  <si>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</si>
  <si>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</si>
  <si>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</si>
  <si>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</si>
  <si>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</si>
  <si>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</si>
  <si>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</si>
  <si>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</si>
  <si>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</si>
  <si>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</si>
  <si>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</si>
  <si>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</si>
  <si>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</si>
  <si>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</si>
  <si>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</si>
  <si>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</si>
  <si>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</si>
  <si>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</si>
  <si>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</si>
  <si>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</si>
  <si>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</si>
  <si>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</si>
  <si>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</si>
  <si>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</si>
  <si>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</si>
  <si>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</si>
  <si>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</si>
  <si>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</si>
  <si>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</si>
  <si>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</si>
  <si>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</si>
  <si>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</si>
  <si>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</si>
  <si>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</si>
  <si>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</si>
  <si>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</si>
  <si>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</si>
  <si>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</si>
  <si>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</si>
  <si>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</si>
  <si>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</si>
  <si>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</si>
  <si>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</si>
  <si>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</si>
  <si>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</si>
  <si>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</si>
  <si>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</si>
  <si>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</si>
  <si>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</si>
  <si>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</si>
  <si>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</si>
  <si>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</si>
  <si>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</si>
  <si>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</si>
  <si>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</si>
  <si>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</si>
  <si>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</si>
  <si>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</si>
  <si>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</si>
  <si>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</si>
  <si>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</si>
  <si>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</si>
  <si>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</si>
  <si>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</si>
  <si>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</si>
  <si>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</si>
  <si>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</si>
  <si>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</si>
  <si>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</si>
  <si>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</si>
  <si>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</si>
  <si>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</si>
  <si>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</si>
  <si>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</si>
  <si>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</si>
  <si>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</si>
  <si>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</si>
  <si>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</si>
  <si>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</si>
  <si>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</si>
  <si>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</si>
  <si>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</si>
  <si>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</si>
  <si>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</si>
  <si>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</si>
  <si>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</si>
  <si>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</si>
  <si>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</si>
  <si>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</si>
  <si>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</si>
  <si>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</si>
  <si>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</si>
  <si>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</si>
  <si>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</si>
  <si>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</si>
  <si>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</si>
  <si>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</si>
  <si>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</si>
  <si>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</si>
  <si>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</si>
  <si>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</si>
  <si>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</si>
  <si>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</si>
  <si>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</si>
  <si>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</si>
  <si>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</si>
  <si>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</si>
  <si>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</si>
  <si>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</si>
  <si>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</si>
  <si>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</si>
  <si>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</si>
  <si>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</si>
  <si>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</si>
  <si>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</si>
  <si>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</si>
  <si>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</si>
  <si>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</si>
  <si>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</si>
  <si>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</si>
  <si>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</si>
  <si>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</si>
  <si>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</si>
  <si>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</si>
  <si>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</si>
  <si>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</si>
  <si>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</si>
  <si>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</si>
  <si>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</si>
  <si>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</si>
  <si>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</si>
  <si>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</si>
  <si>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</si>
  <si>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</si>
  <si>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</si>
  <si>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</si>
  <si>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</si>
  <si>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</si>
  <si>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</si>
  <si>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</si>
  <si>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</si>
  <si>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</si>
  <si>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</si>
  <si>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</si>
  <si>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</si>
  <si>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</si>
  <si>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</si>
  <si>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</si>
  <si>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</si>
  <si>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</si>
  <si>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</si>
  <si>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</si>
  <si>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</si>
  <si>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</si>
  <si>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</si>
  <si>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</si>
  <si>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</si>
  <si>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</si>
  <si>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</si>
  <si>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</si>
  <si>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</si>
  <si>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</si>
  <si>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</si>
  <si>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</si>
  <si>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</si>
  <si>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</si>
  <si>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</si>
  <si>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</si>
  <si>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</si>
  <si>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</si>
  <si>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</si>
  <si>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</si>
  <si>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</si>
  <si>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</si>
  <si>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</si>
  <si>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</si>
  <si>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</si>
  <si>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</si>
  <si>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</si>
  <si>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</si>
  <si>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</si>
  <si>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</si>
  <si>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</si>
  <si>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</si>
  <si>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</si>
  <si>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</si>
  <si>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</si>
  <si>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</si>
  <si>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</si>
  <si>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</si>
  <si>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</si>
  <si>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</si>
  <si>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</si>
  <si>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</si>
  <si>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</si>
  <si>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</si>
  <si>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</si>
  <si>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</si>
  <si>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</si>
  <si>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</si>
  <si>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</si>
  <si>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</si>
  <si>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</si>
  <si>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</si>
  <si>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</si>
  <si>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</si>
  <si>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</si>
  <si>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</si>
  <si>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</si>
  <si>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</si>
  <si>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</si>
  <si>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</si>
  <si>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</si>
  <si>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</si>
  <si>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</si>
  <si>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</si>
  <si>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</si>
  <si>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</si>
  <si>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</si>
  <si>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</si>
  <si>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</si>
  <si>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</si>
  <si>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</si>
  <si>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</si>
  <si>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</si>
  <si>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</si>
  <si>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</si>
  <si>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</si>
  <si>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</si>
  <si>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</si>
  <si>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</si>
  <si>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</si>
  <si>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</si>
  <si>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</si>
  <si>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</si>
  <si>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</si>
  <si>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</si>
  <si>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</si>
  <si>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</si>
  <si>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</si>
  <si>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</si>
  <si>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</si>
  <si>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</si>
  <si>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</si>
  <si>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</si>
  <si>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</si>
  <si>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</si>
  <si>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</si>
  <si>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</si>
  <si>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</si>
  <si>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</si>
  <si>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</si>
  <si>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</si>
  <si>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</si>
  <si>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</si>
  <si>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</si>
  <si>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</si>
  <si>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</si>
  <si>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</si>
  <si>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</si>
  <si>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</si>
  <si>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</si>
  <si>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</si>
  <si>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</si>
  <si>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</si>
  <si>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</si>
  <si>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</si>
  <si>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</si>
  <si>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</si>
  <si>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</si>
  <si>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</si>
  <si>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</si>
  <si>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</si>
  <si>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</si>
  <si>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</si>
  <si>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</si>
  <si>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</si>
  <si>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</si>
  <si>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</si>
  <si>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</si>
  <si>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</si>
  <si>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</si>
  <si>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</si>
  <si>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</si>
  <si>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</si>
  <si>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</si>
  <si>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</si>
  <si>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</si>
  <si>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</si>
  <si>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</si>
  <si>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</si>
  <si>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</si>
  <si>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</si>
  <si>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</si>
  <si>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</si>
  <si>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</si>
  <si>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</si>
  <si>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</si>
  <si>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</si>
  <si>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</si>
  <si>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</si>
  <si>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</si>
  <si>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</si>
  <si>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</si>
  <si>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</si>
  <si>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</si>
  <si>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</si>
  <si>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</si>
  <si>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</si>
  <si>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</si>
  <si>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</si>
  <si>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</si>
  <si>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</si>
  <si>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</si>
  <si>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</si>
  <si>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</si>
  <si>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</si>
  <si>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</si>
  <si>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</si>
  <si>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</si>
  <si>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</si>
  <si>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</si>
  <si>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</si>
  <si>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</si>
  <si>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</si>
  <si>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</si>
  <si>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</si>
  <si>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</si>
  <si>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</si>
  <si>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</si>
  <si>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</si>
  <si>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</si>
  <si>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</si>
  <si>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</si>
  <si>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</si>
  <si>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</si>
  <si>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</si>
  <si>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</si>
  <si>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</si>
  <si>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</si>
  <si>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</si>
  <si>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</si>
  <si>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</si>
  <si>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</si>
  <si>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</si>
  <si>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</si>
  <si>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</si>
  <si>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</si>
  <si>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</si>
  <si>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</si>
  <si>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</si>
  <si>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</si>
  <si>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</si>
  <si>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</si>
  <si>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</si>
  <si>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</si>
  <si>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</si>
  <si>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</si>
  <si>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</si>
  <si>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</si>
  <si>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</si>
  <si>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</si>
  <si>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</si>
  <si>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</si>
  <si>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</si>
  <si>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</si>
  <si>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</si>
  <si>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</si>
  <si>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</si>
  <si>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</si>
  <si>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</si>
  <si>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</si>
  <si>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</si>
  <si>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</si>
  <si>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</si>
  <si>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</si>
  <si>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</si>
  <si>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</si>
  <si>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</si>
  <si>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</si>
  <si>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</si>
  <si>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</si>
  <si>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</si>
  <si>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</si>
  <si>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</si>
  <si>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</si>
  <si>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</si>
  <si>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</si>
  <si>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</si>
  <si>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</si>
  <si>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</si>
  <si>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</si>
  <si>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</si>
  <si>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</si>
  <si>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</si>
  <si>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</si>
  <si>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</si>
  <si>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</si>
  <si>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</si>
  <si>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</si>
  <si>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</si>
  <si>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</si>
  <si>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</si>
  <si>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</si>
  <si>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</si>
  <si>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</si>
  <si>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</si>
  <si>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</si>
  <si>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</si>
  <si>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</si>
  <si>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</si>
  <si>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</si>
  <si>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</si>
  <si>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</si>
  <si>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</si>
  <si>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</si>
  <si>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</si>
  <si>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</si>
  <si>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</si>
  <si>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</si>
  <si>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</si>
  <si>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</si>
  <si>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</si>
  <si>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</si>
  <si>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</si>
  <si>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</si>
  <si>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</si>
  <si>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</si>
  <si>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</si>
  <si>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</si>
  <si>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</si>
  <si>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</si>
  <si>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</si>
  <si>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</si>
  <si>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</si>
  <si>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</si>
  <si>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</si>
  <si>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</si>
  <si>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</si>
  <si>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</si>
  <si>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</si>
  <si>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</si>
  <si>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</si>
  <si>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</si>
  <si>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</si>
  <si>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</si>
  <si>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</si>
  <si>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</si>
  <si>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</si>
  <si>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</si>
  <si>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</si>
  <si>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</si>
  <si>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</si>
  <si>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</si>
  <si>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</si>
  <si>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</si>
  <si>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</si>
  <si>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</si>
  <si>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</si>
  <si>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</si>
  <si>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</si>
  <si>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</si>
  <si>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</si>
  <si>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</si>
  <si>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</si>
  <si>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</si>
  <si>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</si>
  <si>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</si>
  <si>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</si>
  <si>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</si>
  <si>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</si>
  <si>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</si>
  <si>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</si>
  <si>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</si>
  <si>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</si>
  <si>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</si>
  <si>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</si>
  <si>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</si>
  <si>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</si>
  <si>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</si>
  <si>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</si>
  <si>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</si>
  <si>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</si>
  <si>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</si>
  <si>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</si>
  <si>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</si>
  <si>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</si>
  <si>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</si>
  <si>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</si>
  <si>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</si>
  <si>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</si>
  <si>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</si>
  <si>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</si>
  <si>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</si>
  <si>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</si>
  <si>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</si>
  <si>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</si>
  <si>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</si>
  <si>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</si>
  <si>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</si>
  <si>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</si>
  <si>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</si>
  <si>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</si>
  <si>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</si>
  <si>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</si>
  <si>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</si>
  <si>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</si>
  <si>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</si>
  <si>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</si>
  <si>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</si>
  <si>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</si>
  <si>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</si>
  <si>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</si>
  <si>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</si>
  <si>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</si>
  <si>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</si>
  <si>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</si>
  <si>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</si>
  <si>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</si>
  <si>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</si>
  <si>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</si>
  <si>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</si>
  <si>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</si>
  <si>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</si>
  <si>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</si>
  <si>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</si>
  <si>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</si>
  <si>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</si>
  <si>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</si>
  <si>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</si>
  <si>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</si>
  <si>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</si>
  <si>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</si>
  <si>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</si>
  <si>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</si>
  <si>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</si>
  <si>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</si>
  <si>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</si>
  <si>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</si>
  <si>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</si>
  <si>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</si>
  <si>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</si>
  <si>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</si>
  <si>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</si>
  <si>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</si>
  <si>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</si>
  <si>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</si>
  <si>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</si>
  <si>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</si>
  <si>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</si>
  <si>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</si>
  <si>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</si>
  <si>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</si>
  <si>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</si>
  <si>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</si>
  <si>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</si>
  <si>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</si>
  <si>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</si>
  <si>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</si>
  <si>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</si>
  <si>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</si>
  <si>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</si>
  <si>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</si>
  <si>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</si>
  <si>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</si>
  <si>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</si>
  <si>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</si>
  <si>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</si>
  <si>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</si>
  <si>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</si>
  <si>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</si>
  <si>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</si>
  <si>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</si>
  <si>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</si>
  <si>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</si>
  <si>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</si>
  <si>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</si>
  <si>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</si>
  <si>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</si>
  <si>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</si>
  <si>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</si>
  <si>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</si>
  <si>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</si>
  <si>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</si>
  <si>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</si>
  <si>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</si>
  <si>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</si>
  <si>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</si>
  <si>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</si>
  <si>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</si>
  <si>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</si>
  <si>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</si>
  <si>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</si>
  <si>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</si>
  <si>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</si>
  <si>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</si>
  <si>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</si>
  <si>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</si>
  <si>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</si>
  <si>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</si>
  <si>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</si>
  <si>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</si>
  <si>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</si>
  <si>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</si>
  <si>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</si>
  <si>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</si>
  <si>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</si>
  <si>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</si>
  <si>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</si>
  <si>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</si>
  <si>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</si>
  <si>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</si>
  <si>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</si>
  <si>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</si>
  <si>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</si>
  <si>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</si>
  <si>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</si>
  <si>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</si>
  <si>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</si>
  <si>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</si>
  <si>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</si>
  <si>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</si>
  <si>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</si>
  <si>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</si>
  <si>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</si>
  <si>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</si>
  <si>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</si>
  <si>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</si>
  <si>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</si>
  <si>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</si>
  <si>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</si>
  <si>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</si>
  <si>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</si>
  <si>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</si>
  <si>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</si>
  <si>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</si>
  <si>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</si>
  <si>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</si>
  <si>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</si>
  <si>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</si>
  <si>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</si>
  <si>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</si>
  <si>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</si>
  <si>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</si>
  <si>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</si>
  <si>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</si>
  <si>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</si>
  <si>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</si>
  <si>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</si>
  <si>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</si>
  <si>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</si>
  <si>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</si>
  <si>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</si>
  <si>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</si>
  <si>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</si>
  <si>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</si>
  <si>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</si>
  <si>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</si>
  <si>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</si>
  <si>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</si>
  <si>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</si>
  <si>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</si>
  <si>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</si>
  <si>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</si>
  <si>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</si>
  <si>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</si>
  <si>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</si>
  <si>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</si>
  <si>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</si>
  <si>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</si>
  <si>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</si>
  <si>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</si>
  <si>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</si>
  <si>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</si>
  <si>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</si>
  <si>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</si>
  <si>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</si>
  <si>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</si>
  <si>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</si>
  <si>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</si>
  <si>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</si>
  <si>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</si>
  <si>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</si>
  <si>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</si>
  <si>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</si>
  <si>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</si>
  <si>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</si>
  <si>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</si>
  <si>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</si>
  <si>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</si>
  <si>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</si>
  <si>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</si>
  <si>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</si>
  <si>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</si>
  <si>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</si>
  <si>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</si>
  <si>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</si>
  <si>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</si>
  <si>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</si>
  <si>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</si>
  <si>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</si>
  <si>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</si>
  <si>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</si>
  <si>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</si>
  <si>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</si>
  <si>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</si>
  <si>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</si>
  <si>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</si>
  <si>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</si>
  <si>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</si>
  <si>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</si>
  <si>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</si>
  <si>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</si>
  <si>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</si>
  <si>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</si>
  <si>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</si>
  <si>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</si>
  <si>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</si>
  <si>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</si>
  <si>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</si>
  <si>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</si>
  <si>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</si>
  <si>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</si>
  <si>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</si>
  <si>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</si>
  <si>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</si>
  <si>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</si>
  <si>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</si>
  <si>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</si>
  <si>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</si>
  <si>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</si>
  <si>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</si>
  <si>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</si>
  <si>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</si>
  <si>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</si>
  <si>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</si>
  <si>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</si>
  <si>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</si>
  <si>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</si>
  <si>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</si>
  <si>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</si>
  <si>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</si>
  <si>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</si>
  <si>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</si>
  <si>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</si>
  <si>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</si>
  <si>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</si>
  <si>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</si>
  <si>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</si>
  <si>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</si>
  <si>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</si>
  <si>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</si>
  <si>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</si>
  <si>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</si>
  <si>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</si>
  <si>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</si>
  <si>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</si>
  <si>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</si>
  <si>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</si>
  <si>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</si>
  <si>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</si>
  <si>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</si>
  <si>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</si>
  <si>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</si>
  <si>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</si>
  <si>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</si>
  <si>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</si>
  <si>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</si>
  <si>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</si>
  <si>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</si>
  <si>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</si>
  <si>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</si>
  <si>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</si>
  <si>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</si>
  <si>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</si>
  <si>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</si>
  <si>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</si>
  <si>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</si>
  <si>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</si>
  <si>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</si>
  <si>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</si>
  <si>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</si>
  <si>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</si>
  <si>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</si>
  <si>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</si>
  <si>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</si>
  <si>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</si>
  <si>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</si>
  <si>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</si>
  <si>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</si>
  <si>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</si>
  <si>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</si>
  <si>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</si>
  <si>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</si>
  <si>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</si>
  <si>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</si>
  <si>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</si>
  <si>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</si>
  <si>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</si>
  <si>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</si>
  <si>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</si>
  <si>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</si>
  <si>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</si>
  <si>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</si>
  <si>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</si>
  <si>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</si>
  <si>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</si>
  <si>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</si>
  <si>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</si>
  <si>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</si>
  <si>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</si>
  <si>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</si>
  <si>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</si>
  <si>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</si>
  <si>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</si>
  <si>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</si>
  <si>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</si>
  <si>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</si>
  <si>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</si>
  <si>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</si>
  <si>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</si>
  <si>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</si>
  <si>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</si>
  <si>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</si>
  <si>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</si>
  <si>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</si>
  <si>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</si>
  <si>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</si>
  <si>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</si>
  <si>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</si>
  <si>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</si>
  <si>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</si>
  <si>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</si>
  <si>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</si>
  <si>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</si>
  <si>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</si>
  <si>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</si>
  <si>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</si>
  <si>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</si>
  <si>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</si>
  <si>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</si>
  <si>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</si>
  <si>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</si>
  <si>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</si>
  <si>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</si>
  <si>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</si>
  <si>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</si>
  <si>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</si>
  <si>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</si>
  <si>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</si>
  <si>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</si>
  <si>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</si>
  <si>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</si>
  <si>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</si>
  <si>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</si>
  <si>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</si>
  <si>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</si>
  <si>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</si>
  <si>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</si>
  <si>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</si>
  <si>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</si>
  <si>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</si>
  <si>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</si>
  <si>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</si>
  <si>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</si>
  <si>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</si>
  <si>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</si>
  <si>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</si>
  <si>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</si>
  <si>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</si>
  <si>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</si>
  <si>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</si>
  <si>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</si>
  <si>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</si>
  <si>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</si>
  <si>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</si>
  <si>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</si>
  <si>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</si>
  <si>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</si>
  <si>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</si>
  <si>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</si>
  <si>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</si>
  <si>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</si>
  <si>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</si>
  <si>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</si>
  <si>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</si>
  <si>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</si>
  <si>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</si>
  <si>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</si>
  <si>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</si>
  <si>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</si>
  <si>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</si>
  <si>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</si>
  <si>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</si>
  <si>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</si>
  <si>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</si>
  <si>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</si>
  <si>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</si>
  <si>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</si>
  <si>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</si>
  <si>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</si>
  <si>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</si>
  <si>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</si>
  <si>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</si>
  <si>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</si>
  <si>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</si>
  <si>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</si>
  <si>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</si>
  <si>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</si>
  <si>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</si>
  <si>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</si>
  <si>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</si>
  <si>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</si>
  <si>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</si>
  <si>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</si>
  <si>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</si>
  <si>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</si>
  <si>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</si>
  <si>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</si>
  <si>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</si>
  <si>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</si>
  <si>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</si>
  <si>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</si>
  <si>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</si>
  <si>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</si>
  <si>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</si>
  <si>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</si>
  <si>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</si>
  <si>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</si>
  <si>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</si>
  <si>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</si>
  <si>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</si>
  <si>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</si>
  <si>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</si>
  <si>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</si>
  <si>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</si>
  <si>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</si>
  <si>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</si>
  <si>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</si>
  <si>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</si>
  <si>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</si>
  <si>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</si>
  <si>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</si>
  <si>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</si>
  <si>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</si>
  <si>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</si>
  <si>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</si>
  <si>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</si>
  <si>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</si>
  <si>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</si>
  <si>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</si>
  <si>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</si>
  <si>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</si>
  <si>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</si>
  <si>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</si>
  <si>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</si>
  <si>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</si>
  <si>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</si>
  <si>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</si>
  <si>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</si>
  <si>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</si>
  <si>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</si>
  <si>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</si>
  <si>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</si>
  <si>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</si>
  <si>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</si>
  <si>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</si>
  <si>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</si>
  <si>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</si>
  <si>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</si>
  <si>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</si>
  <si>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</si>
  <si>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</si>
  <si>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</si>
  <si>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</si>
  <si>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</si>
  <si>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</si>
  <si>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</si>
  <si>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</si>
  <si>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</si>
  <si>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</si>
  <si>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</si>
  <si>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</si>
  <si>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</si>
  <si>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</si>
  <si>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</si>
  <si>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</si>
  <si>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</si>
  <si>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</si>
  <si>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</si>
  <si>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</si>
  <si>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</si>
  <si>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</si>
  <si>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</si>
  <si>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</si>
  <si>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</si>
  <si>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</si>
  <si>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</si>
  <si>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</si>
  <si>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</si>
  <si>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</si>
  <si>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</si>
  <si>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</si>
  <si>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</si>
  <si>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</si>
  <si>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</si>
  <si>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</si>
  <si>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</si>
  <si>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</si>
  <si>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</si>
  <si>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</si>
  <si>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</si>
  <si>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</si>
  <si>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</si>
  <si>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</si>
  <si>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</si>
  <si>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</si>
  <si>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</si>
  <si>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</si>
  <si>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</si>
  <si>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</si>
  <si>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</si>
  <si>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</si>
  <si>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</si>
  <si>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</si>
  <si>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</si>
  <si>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</si>
  <si>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</si>
  <si>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</si>
  <si>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</si>
  <si>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</si>
  <si>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</si>
  <si>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</si>
  <si>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</si>
  <si>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</si>
  <si>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</si>
  <si>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</si>
  <si>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</si>
  <si>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</si>
  <si>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</si>
  <si>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</si>
  <si>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</si>
  <si>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</si>
  <si>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</si>
  <si>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</si>
  <si>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</si>
  <si>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</si>
  <si>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</si>
  <si>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</si>
  <si>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</si>
  <si>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</si>
  <si>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</si>
  <si>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</si>
  <si>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</si>
  <si>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</si>
  <si>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</si>
  <si>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</si>
  <si>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</si>
  <si>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</si>
  <si>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</si>
  <si>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</si>
  <si>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</si>
  <si>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</si>
  <si>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</si>
  <si>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</si>
  <si>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</si>
  <si>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</si>
  <si>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</si>
  <si>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</si>
  <si>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</si>
  <si>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</si>
  <si>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</si>
  <si>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</si>
  <si>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</si>
  <si>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</si>
  <si>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</si>
  <si>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</si>
  <si>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</si>
  <si>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</si>
  <si>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</si>
  <si>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</si>
  <si>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</si>
  <si>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</si>
  <si>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</si>
  <si>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</si>
  <si>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</si>
  <si>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</si>
  <si>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</si>
  <si>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</si>
  <si>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</si>
  <si>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</si>
  <si>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</si>
  <si>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</si>
  <si>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</si>
  <si>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</si>
  <si>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</si>
  <si>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</si>
  <si>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</si>
  <si>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</si>
  <si>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</si>
  <si>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</si>
  <si>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</si>
  <si>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</si>
  <si>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</si>
  <si>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</si>
  <si>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</si>
  <si>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</si>
  <si>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</si>
  <si>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</si>
  <si>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</si>
  <si>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</si>
  <si>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</si>
  <si>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</si>
  <si>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</si>
  <si>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</si>
  <si>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</si>
  <si>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</si>
  <si>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</si>
  <si>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</si>
  <si>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</si>
  <si>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</si>
  <si>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</si>
  <si>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</si>
  <si>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</si>
  <si>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</si>
  <si>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</si>
  <si>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</si>
  <si>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</si>
  <si>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</si>
  <si>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</si>
  <si>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</si>
  <si>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</si>
  <si>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</si>
  <si>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</si>
  <si>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</si>
  <si>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</si>
  <si>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</si>
  <si>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</si>
  <si>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</si>
  <si>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</si>
  <si>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</si>
  <si>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</si>
  <si>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</si>
  <si>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</si>
  <si>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</si>
  <si>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</si>
  <si>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</si>
  <si>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</si>
  <si>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</si>
  <si>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</si>
  <si>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</si>
  <si>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</si>
  <si>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</si>
  <si>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</si>
  <si>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</si>
  <si>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</si>
  <si>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</si>
  <si>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</si>
  <si>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</si>
  <si>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</si>
  <si>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</si>
  <si>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</si>
  <si>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</si>
  <si>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</si>
  <si>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</si>
  <si>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</si>
  <si>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</si>
  <si>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</si>
  <si>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</si>
  <si>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</si>
  <si>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</si>
  <si>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</si>
  <si>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</si>
  <si>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</si>
  <si>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</si>
  <si>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</si>
  <si>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</si>
  <si>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</si>
  <si>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</si>
  <si>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</si>
  <si>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</si>
  <si>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</si>
  <si>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</si>
  <si>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</si>
  <si>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</si>
  <si>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</si>
  <si>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</si>
  <si>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</si>
  <si>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</si>
  <si>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</si>
  <si>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</si>
  <si>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</si>
  <si>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</si>
  <si>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</si>
  <si>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</si>
  <si>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</si>
  <si>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</si>
  <si>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</si>
  <si>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</si>
  <si>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</si>
  <si>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</si>
  <si>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</si>
  <si>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</si>
  <si>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</si>
  <si>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</si>
  <si>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</si>
  <si>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</si>
  <si>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</si>
  <si>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</si>
  <si>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</si>
  <si>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</si>
  <si>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</si>
  <si>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</si>
  <si>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</si>
  <si>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</si>
  <si>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</si>
  <si>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</si>
  <si>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</si>
  <si>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</si>
  <si>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</si>
  <si>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</si>
  <si>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</si>
  <si>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</si>
  <si>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</si>
  <si>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</si>
  <si>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</si>
  <si>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</si>
  <si>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</si>
  <si>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</si>
  <si>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</si>
  <si>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</si>
  <si>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</si>
  <si>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</si>
  <si>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</si>
  <si>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</si>
  <si>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</si>
  <si>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</si>
  <si>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</si>
  <si>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</si>
  <si>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</si>
  <si>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</si>
  <si>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</si>
  <si>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</si>
  <si>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</si>
  <si>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</si>
  <si>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</si>
  <si>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</si>
  <si>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</si>
  <si>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</si>
  <si>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</si>
  <si>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</si>
  <si>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</si>
  <si>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</si>
  <si>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</si>
  <si>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</si>
  <si>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</si>
  <si>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</si>
  <si>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</si>
  <si>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</si>
  <si>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</si>
  <si>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</si>
  <si>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</si>
  <si>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</si>
  <si>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</si>
  <si>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</si>
  <si>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</si>
  <si>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</si>
  <si>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</si>
  <si>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</si>
  <si>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</si>
  <si>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</si>
  <si>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</si>
  <si>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</si>
  <si>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</si>
  <si>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</si>
  <si>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</si>
  <si>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</si>
  <si>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</si>
  <si>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</si>
  <si>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</si>
  <si>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</si>
  <si>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</si>
  <si>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</si>
  <si>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</si>
  <si>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</si>
  <si>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</si>
  <si>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</si>
  <si>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</si>
  <si>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</si>
  <si>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</si>
  <si>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</si>
  <si>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</si>
  <si>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</si>
  <si>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</si>
  <si>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</si>
  <si>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</si>
  <si>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</si>
  <si>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</si>
  <si>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</si>
  <si>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</si>
  <si>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</si>
  <si>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</si>
  <si>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</si>
  <si>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</si>
  <si>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</si>
  <si>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</si>
  <si>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</si>
  <si>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</si>
  <si>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</si>
  <si>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</si>
  <si>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</si>
  <si>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</si>
  <si>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</si>
  <si>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</si>
  <si>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</si>
  <si>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</si>
  <si>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</si>
  <si>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</si>
  <si>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</si>
  <si>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</si>
  <si>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</si>
  <si>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</si>
  <si>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</si>
  <si>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</si>
  <si>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</si>
  <si>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</si>
  <si>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</si>
  <si>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</si>
  <si>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</si>
  <si>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</si>
  <si>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</si>
  <si>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</si>
  <si>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</si>
  <si>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</si>
  <si>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</si>
  <si>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</si>
  <si>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</si>
  <si>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</si>
  <si>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</si>
  <si>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</si>
  <si>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</si>
  <si>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</si>
  <si>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</si>
  <si>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</si>
  <si>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</si>
  <si>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</si>
  <si>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</si>
  <si>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</si>
  <si>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</si>
  <si>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</si>
  <si>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</si>
  <si>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</si>
  <si>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</si>
  <si>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</si>
  <si>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</si>
  <si>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</si>
  <si>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</si>
  <si>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</si>
  <si>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</si>
  <si>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</si>
  <si>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</si>
  <si>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</si>
  <si>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</si>
  <si>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</si>
  <si>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</si>
  <si>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</si>
  <si>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</si>
  <si>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</si>
  <si>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</si>
  <si>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</si>
  <si>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</si>
  <si>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</si>
  <si>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</si>
  <si>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</si>
  <si>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</si>
  <si>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</si>
  <si>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</si>
  <si>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</si>
  <si>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</si>
  <si>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</si>
  <si>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</si>
  <si>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</si>
  <si>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</si>
  <si>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</si>
  <si>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</si>
  <si>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</si>
  <si>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</si>
  <si>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</si>
  <si>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</si>
  <si>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</si>
  <si>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</si>
  <si>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</si>
  <si>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</si>
  <si>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</si>
  <si>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</si>
  <si>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</si>
  <si>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</si>
  <si>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</si>
  <si>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</si>
  <si>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</si>
  <si>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</si>
  <si>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</si>
  <si>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</si>
  <si>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</si>
  <si>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</si>
  <si>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</si>
  <si>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</si>
  <si>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</si>
  <si>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</si>
  <si>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</si>
  <si>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</si>
  <si>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</si>
  <si>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</si>
  <si>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</si>
  <si>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</si>
  <si>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</si>
  <si>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</si>
  <si>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</si>
  <si>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</si>
  <si>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</si>
  <si>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</si>
  <si>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</si>
  <si>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</si>
  <si>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</si>
  <si>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</si>
  <si>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</si>
  <si>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</si>
  <si>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</si>
  <si>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</si>
  <si>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</si>
  <si>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</si>
  <si>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</si>
  <si>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</si>
  <si>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</si>
  <si>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</si>
  <si>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</si>
  <si>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</si>
  <si>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</si>
  <si>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</si>
  <si>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</si>
  <si>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</si>
  <si>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</si>
  <si>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</si>
  <si>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</si>
  <si>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</si>
  <si>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</si>
  <si>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</si>
  <si>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</si>
  <si>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</si>
  <si>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</si>
  <si>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</si>
  <si>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</si>
  <si>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</si>
  <si>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</si>
  <si>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</si>
  <si>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</si>
  <si>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</si>
  <si>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</si>
  <si>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</si>
  <si>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</si>
  <si>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</si>
  <si>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</si>
  <si>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</si>
  <si>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</si>
  <si>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</si>
  <si>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</si>
  <si>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</si>
  <si>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</si>
  <si>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</si>
  <si>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</si>
  <si>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</si>
  <si>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</si>
  <si>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</si>
  <si>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</si>
  <si>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</si>
  <si>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</si>
  <si>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</si>
  <si>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</si>
  <si>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</si>
  <si>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</si>
  <si>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</si>
  <si>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</si>
  <si>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</si>
  <si>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</si>
  <si>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</si>
  <si>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</si>
  <si>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</si>
  <si>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</si>
  <si>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</si>
  <si>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</si>
  <si>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</si>
  <si>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</si>
  <si>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</si>
  <si>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</si>
  <si>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</si>
  <si>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</si>
  <si>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</si>
  <si>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</si>
  <si>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</si>
  <si>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</si>
  <si>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</si>
  <si>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</si>
  <si>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</si>
  <si>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</si>
  <si>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</si>
  <si>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</si>
  <si>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</si>
  <si>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</si>
  <si>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</si>
  <si>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</si>
  <si>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</si>
  <si>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</si>
  <si>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</si>
  <si>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</si>
  <si>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</si>
  <si>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</si>
  <si>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</si>
  <si>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</si>
  <si>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</si>
  <si>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</si>
  <si>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</si>
  <si>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</si>
  <si>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</si>
  <si>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</si>
  <si>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</si>
  <si>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</si>
  <si>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</si>
  <si>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</si>
  <si>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</si>
  <si>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</si>
  <si>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</si>
  <si>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</si>
  <si>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</si>
  <si>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</si>
  <si>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</si>
  <si>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</si>
  <si>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</si>
  <si>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</si>
  <si>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</si>
  <si>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</si>
  <si>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</si>
  <si>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</si>
  <si>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</si>
  <si>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</si>
  <si>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</si>
  <si>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</si>
  <si>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</si>
  <si>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</si>
  <si>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</si>
  <si>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</si>
  <si>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</si>
  <si>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</si>
  <si>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</si>
  <si>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</si>
  <si>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</si>
  <si>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</si>
  <si>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</si>
  <si>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</si>
  <si>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</si>
  <si>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</si>
  <si>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</si>
  <si>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</si>
  <si>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</si>
  <si>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</si>
  <si>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</si>
  <si>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</si>
  <si>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</si>
  <si>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</si>
  <si>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</si>
  <si>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</si>
  <si>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</si>
  <si>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</si>
  <si>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</si>
  <si>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</si>
  <si>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</si>
  <si>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</si>
  <si>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</si>
  <si>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</si>
  <si>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</si>
  <si>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</si>
  <si>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</si>
  <si>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</si>
  <si>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</si>
  <si>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</si>
  <si>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</si>
  <si>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</si>
  <si>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</si>
  <si>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</si>
  <si>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</si>
  <si>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</si>
  <si>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</si>
  <si>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</si>
  <si>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</si>
  <si>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</si>
  <si>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</si>
  <si>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</si>
  <si>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</si>
  <si>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</si>
  <si>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</si>
  <si>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</si>
  <si>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</si>
  <si>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</si>
  <si>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</si>
  <si>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</si>
  <si>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</si>
  <si>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</si>
  <si>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</si>
  <si>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</si>
  <si>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</si>
  <si>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</si>
  <si>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</si>
  <si>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</si>
  <si>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</si>
  <si>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</si>
  <si>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</si>
  <si>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</si>
  <si>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</si>
  <si>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</si>
  <si>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</si>
  <si>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</si>
  <si>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</si>
  <si>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</si>
  <si>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</si>
  <si>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</si>
  <si>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</si>
  <si>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</si>
  <si>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</si>
  <si>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</si>
  <si>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</si>
  <si>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</si>
  <si>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</si>
  <si>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</si>
  <si>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</si>
  <si>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</si>
  <si>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</si>
  <si>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</si>
  <si>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</si>
  <si>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</si>
  <si>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</si>
  <si>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</si>
  <si>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</si>
  <si>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</si>
  <si>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</si>
  <si>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</si>
  <si>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</si>
  <si>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</si>
  <si>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</si>
  <si>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</si>
  <si>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</si>
  <si>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</si>
  <si>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</si>
  <si>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</si>
  <si>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</si>
  <si>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</si>
  <si>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</si>
  <si>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</si>
  <si>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</si>
  <si>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</si>
  <si>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</si>
  <si>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</si>
  <si>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</si>
  <si>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</si>
  <si>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</si>
  <si>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</si>
  <si>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</si>
  <si>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</si>
  <si>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</si>
  <si>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</si>
  <si>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</si>
  <si>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</si>
  <si>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</si>
  <si>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</si>
  <si>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</si>
  <si>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</si>
  <si>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</si>
  <si>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</si>
  <si>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</si>
  <si>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</si>
  <si>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</si>
  <si>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</si>
  <si>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</si>
  <si>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</si>
  <si>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</si>
  <si>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</si>
  <si>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</si>
  <si>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</si>
  <si>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</si>
  <si>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</si>
  <si>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</si>
  <si>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</si>
  <si>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</si>
  <si>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</si>
  <si>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</si>
  <si>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</si>
  <si>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</si>
  <si>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</si>
  <si>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</si>
  <si>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</si>
  <si>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</si>
  <si>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</si>
  <si>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</si>
  <si>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</si>
  <si>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</si>
  <si>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</si>
  <si>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</si>
  <si>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</si>
  <si>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</si>
  <si>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</si>
  <si>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</si>
  <si>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</si>
  <si>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</si>
  <si>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</si>
  <si>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</si>
  <si>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</si>
  <si>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</si>
  <si>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</si>
  <si>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</si>
  <si>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</si>
  <si>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</si>
  <si>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</si>
  <si>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</si>
  <si>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</si>
  <si>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</si>
  <si>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</si>
  <si>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</si>
  <si>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</si>
  <si>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</si>
  <si>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</si>
  <si>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</si>
  <si>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</si>
  <si>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</si>
  <si>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</si>
  <si>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</si>
  <si>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</si>
  <si>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</si>
  <si>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</si>
  <si>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</si>
  <si>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</si>
  <si>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</si>
  <si>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</si>
  <si>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</si>
  <si>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</si>
  <si>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</si>
  <si>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</si>
  <si>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</si>
  <si>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</si>
  <si>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</si>
  <si>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</si>
  <si>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</si>
  <si>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</si>
  <si>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</si>
  <si>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</si>
  <si>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</si>
  <si>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</si>
  <si>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</si>
  <si>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</si>
  <si>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</si>
  <si>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</si>
  <si>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</si>
  <si>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</si>
  <si>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</si>
  <si>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</si>
  <si>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</si>
  <si>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</si>
  <si>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</si>
  <si>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</si>
  <si>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</si>
  <si>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</si>
  <si>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</si>
  <si>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</si>
  <si>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</si>
  <si>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</si>
  <si>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</si>
  <si>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</si>
  <si>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</si>
  <si>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</si>
  <si>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</si>
  <si>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</si>
  <si>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</si>
  <si>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</si>
  <si>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</si>
  <si>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</si>
  <si>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</si>
  <si>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</si>
  <si>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</si>
  <si>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</si>
  <si>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</si>
  <si>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</si>
  <si>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</si>
  <si>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</si>
  <si>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</si>
  <si>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</si>
  <si>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</si>
  <si>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</si>
  <si>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</si>
  <si>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</si>
  <si>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</si>
  <si>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</si>
  <si>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</si>
  <si>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</si>
  <si>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</si>
  <si>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</si>
  <si>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</si>
  <si>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</si>
  <si>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</si>
  <si>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</si>
  <si>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</si>
  <si>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</si>
  <si>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</si>
  <si>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</si>
  <si>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</si>
  <si>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</si>
  <si>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</si>
  <si>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</si>
  <si>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</si>
  <si>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</si>
  <si>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</si>
  <si>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</si>
  <si>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</si>
  <si>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</si>
  <si>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</si>
  <si>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</si>
  <si>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</si>
  <si>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</si>
  <si>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</si>
  <si>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</si>
  <si>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</si>
  <si>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</si>
  <si>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</si>
  <si>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</si>
  <si>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</si>
  <si>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</si>
  <si>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</si>
  <si>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</si>
  <si>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</si>
  <si>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</si>
  <si>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</si>
  <si>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</si>
  <si>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</si>
  <si>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</si>
  <si>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</si>
  <si>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</si>
  <si>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</si>
  <si>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</si>
  <si>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</si>
  <si>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</si>
  <si>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</si>
  <si>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</si>
  <si>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</si>
  <si>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</si>
  <si>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</si>
  <si>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</si>
  <si>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</si>
  <si>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</si>
  <si>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</si>
  <si>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</si>
  <si>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</si>
  <si>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</si>
  <si>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</si>
  <si>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</si>
  <si>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</si>
  <si>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</si>
  <si>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</si>
  <si>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</si>
  <si>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</si>
  <si>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</si>
  <si>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</si>
  <si>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</si>
  <si>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</si>
  <si>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</si>
  <si>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</si>
  <si>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</si>
  <si>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</si>
  <si>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</si>
  <si>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</si>
  <si>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</si>
  <si>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</si>
  <si>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</si>
  <si>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</si>
  <si>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</si>
  <si>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</si>
  <si>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</si>
  <si>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</si>
  <si>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</si>
  <si>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</si>
  <si>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</si>
  <si>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</si>
  <si>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</si>
  <si>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</si>
  <si>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</si>
  <si>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</si>
  <si>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</si>
  <si>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</si>
  <si>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</si>
  <si>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</si>
  <si>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</si>
  <si>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</si>
  <si>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</si>
  <si>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</si>
  <si>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</si>
  <si>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</si>
  <si>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</si>
  <si>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</si>
  <si>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</si>
  <si>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</si>
  <si>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</si>
  <si>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</si>
  <si>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</si>
  <si>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</si>
  <si>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</si>
  <si>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</si>
  <si>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</si>
  <si>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</si>
  <si>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</si>
  <si>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</si>
  <si>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</si>
  <si>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</si>
  <si>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</si>
  <si>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</si>
  <si>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</si>
  <si>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</si>
  <si>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</si>
  <si>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</si>
  <si>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</si>
  <si>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</si>
  <si>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</si>
  <si>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</si>
  <si>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</si>
  <si>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</si>
  <si>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</si>
  <si>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</si>
  <si>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</si>
  <si>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</si>
  <si>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</si>
  <si>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</si>
  <si>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</si>
  <si>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</si>
  <si>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</si>
  <si>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</si>
  <si>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</si>
  <si>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</si>
  <si>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</si>
  <si>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</si>
  <si>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</si>
  <si>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</si>
  <si>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</si>
  <si>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</si>
  <si>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</si>
  <si>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</si>
  <si>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</si>
  <si>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</si>
  <si>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</si>
  <si>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</si>
  <si>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</si>
  <si>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</si>
  <si>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</si>
  <si>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</si>
  <si>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</si>
  <si>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</si>
  <si>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</si>
  <si>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</si>
  <si>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</si>
  <si>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</si>
  <si>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</si>
  <si>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</si>
  <si>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</si>
  <si>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</si>
  <si>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</si>
  <si>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</si>
  <si>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</si>
  <si>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</si>
  <si>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</si>
  <si>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</si>
  <si>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</si>
  <si>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</si>
  <si>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</si>
  <si>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</si>
  <si>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</si>
  <si>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</si>
  <si>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</si>
  <si>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</si>
  <si>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</si>
  <si>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</si>
  <si>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</si>
  <si>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</si>
  <si>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</si>
  <si>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</si>
  <si>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</si>
  <si>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</si>
  <si>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</si>
  <si>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</si>
  <si>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</si>
  <si>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</si>
  <si>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</si>
  <si>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</si>
  <si>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</si>
  <si>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</si>
  <si>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</si>
  <si>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</si>
  <si>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</si>
  <si>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</si>
  <si>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</si>
  <si>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</si>
  <si>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</si>
  <si>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</si>
  <si>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</si>
  <si>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</si>
  <si>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</si>
  <si>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</si>
  <si>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</si>
  <si>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</si>
  <si>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</si>
  <si>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</si>
  <si>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</si>
  <si>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</si>
  <si>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</si>
  <si>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</si>
  <si>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</si>
  <si>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</si>
  <si>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</si>
  <si>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</si>
  <si>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</si>
  <si>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</si>
  <si>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</si>
  <si>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</si>
  <si>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</si>
  <si>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</si>
  <si>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</si>
  <si>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</si>
  <si>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</si>
  <si>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</si>
  <si>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</si>
  <si>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</si>
  <si>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</si>
  <si>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</si>
  <si>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</si>
  <si>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</si>
  <si>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</si>
  <si>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</si>
  <si>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</si>
  <si>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</si>
  <si>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</si>
  <si>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</si>
  <si>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</si>
  <si>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</si>
  <si>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</si>
  <si>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</si>
  <si>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</si>
  <si>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</si>
  <si>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</si>
  <si>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</si>
  <si>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</si>
  <si>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</si>
  <si>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</si>
  <si>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</si>
  <si>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</si>
  <si>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</si>
  <si>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</si>
  <si>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</si>
  <si>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</si>
  <si>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</si>
  <si>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</si>
  <si>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</si>
  <si>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</si>
  <si>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</si>
  <si>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</si>
  <si>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</si>
  <si>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</si>
  <si>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</si>
  <si>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</si>
  <si>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</si>
  <si>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</si>
  <si>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</si>
  <si>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</si>
  <si>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</si>
  <si>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</si>
  <si>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</si>
  <si>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</si>
  <si>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</si>
  <si>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</si>
  <si>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</si>
  <si>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</si>
  <si>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</si>
  <si>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</si>
  <si>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</si>
  <si>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</si>
  <si>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</si>
  <si>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</si>
  <si>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</si>
  <si>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</si>
  <si>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</si>
  <si>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</si>
  <si>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</si>
  <si>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</si>
  <si>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</si>
  <si>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</si>
  <si>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</si>
  <si>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</si>
  <si>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</si>
  <si>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</si>
  <si>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</si>
  <si>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</si>
  <si>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</si>
  <si>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</si>
  <si>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</si>
  <si>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</si>
  <si>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</si>
  <si>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</si>
  <si>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</si>
  <si>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</si>
  <si>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</si>
  <si>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</si>
  <si>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</si>
  <si>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</si>
  <si>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</si>
  <si>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</si>
  <si>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</si>
  <si>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</si>
  <si>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</si>
  <si>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</si>
  <si>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</si>
  <si>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</si>
  <si>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</si>
  <si>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</si>
  <si>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</si>
  <si>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</si>
  <si>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</si>
  <si>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</si>
  <si>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</si>
  <si>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</si>
  <si>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</si>
  <si>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</si>
  <si>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</si>
  <si>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</si>
  <si>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</si>
  <si>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</si>
  <si>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</si>
  <si>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</si>
  <si>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</si>
  <si>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</si>
  <si>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</si>
  <si>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</si>
  <si>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</si>
  <si>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</si>
  <si>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</si>
  <si>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</si>
  <si>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</si>
  <si>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</si>
  <si>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</si>
  <si>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</si>
  <si>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</si>
  <si>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</si>
  <si>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</si>
  <si>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</si>
  <si>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</si>
  <si>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</si>
  <si>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</si>
  <si>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</si>
  <si>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</si>
  <si>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</si>
  <si>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</si>
  <si>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</si>
  <si>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</si>
  <si>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</si>
  <si>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</si>
  <si>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</si>
  <si>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</si>
  <si>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</si>
  <si>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</si>
  <si>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</si>
  <si>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</si>
  <si>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</si>
  <si>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</si>
  <si>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</si>
  <si>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</si>
  <si>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</si>
  <si>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</si>
  <si>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</si>
  <si>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</si>
  <si>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</si>
  <si>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</si>
  <si>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</si>
  <si>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</si>
  <si>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</si>
  <si>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</si>
  <si>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</si>
  <si>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</si>
  <si>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</si>
  <si>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</si>
  <si>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</si>
  <si>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</si>
  <si>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</si>
  <si>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</si>
  <si>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</si>
  <si>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</si>
  <si>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</si>
  <si>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</si>
  <si>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</si>
  <si>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</si>
  <si>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</si>
  <si>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</si>
  <si>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</si>
  <si>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</si>
  <si>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</si>
  <si>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</si>
  <si>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</si>
  <si>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</si>
  <si>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</si>
  <si>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</si>
  <si>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</si>
  <si>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</si>
  <si>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</si>
  <si>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</si>
  <si>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</si>
  <si>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</si>
  <si>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</si>
  <si>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</si>
  <si>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</si>
  <si>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</si>
  <si>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</si>
  <si>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</si>
  <si>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</si>
  <si>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</si>
  <si>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</si>
  <si>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</si>
  <si>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</si>
  <si>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</si>
  <si>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</si>
  <si>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</si>
  <si>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</si>
  <si>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</si>
  <si>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</si>
  <si>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</si>
  <si>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</si>
  <si>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</si>
  <si>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</si>
  <si>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</si>
  <si>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</si>
  <si>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</si>
  <si>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</si>
  <si>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</si>
  <si>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</si>
  <si>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</si>
  <si>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</si>
  <si>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</si>
  <si>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</si>
  <si>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</si>
  <si>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</si>
  <si>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</si>
  <si>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</si>
  <si>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</si>
  <si>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</si>
  <si>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</si>
  <si>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</si>
  <si>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</si>
  <si>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</si>
  <si>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</si>
  <si>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</si>
  <si>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</si>
  <si>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</si>
  <si>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</si>
  <si>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</si>
  <si>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</si>
  <si>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</si>
  <si>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</si>
  <si>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</si>
  <si>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</si>
  <si>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</si>
  <si>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</si>
  <si>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</si>
  <si>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</si>
  <si>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</si>
  <si>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</si>
  <si>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</si>
  <si>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</si>
  <si>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</si>
  <si>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</si>
  <si>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</si>
  <si>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</si>
  <si>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</si>
  <si>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</si>
  <si>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</si>
  <si>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</si>
  <si>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</si>
  <si>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</si>
  <si>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</si>
  <si>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</si>
  <si>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</si>
  <si>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</si>
  <si>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</si>
  <si>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</si>
  <si>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</si>
  <si>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</si>
  <si>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</si>
  <si>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</si>
  <si>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</si>
  <si>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</si>
  <si>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</si>
  <si>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</si>
  <si>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</si>
  <si>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</si>
  <si>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</si>
  <si>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</si>
  <si>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</si>
  <si>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</si>
  <si>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</si>
  <si>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</si>
  <si>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</si>
  <si>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</si>
  <si>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</si>
  <si>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</si>
  <si>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</si>
  <si>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</si>
  <si>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</si>
  <si>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</si>
  <si>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</si>
  <si>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</si>
  <si>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</si>
  <si>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</si>
  <si>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</si>
  <si>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</si>
  <si>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</si>
  <si>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</si>
  <si>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</si>
  <si>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</si>
  <si>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</si>
  <si>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</si>
  <si>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</si>
  <si>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</si>
  <si>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</si>
  <si>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</si>
  <si>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</si>
  <si>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</si>
  <si>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</si>
  <si>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</si>
  <si>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</si>
  <si>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</si>
  <si>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</si>
  <si>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</si>
  <si>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</si>
  <si>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</si>
  <si>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</si>
  <si>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</si>
  <si>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</si>
  <si>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</si>
  <si>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</si>
  <si>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</si>
  <si>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</si>
  <si>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</si>
  <si>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</si>
  <si>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</si>
  <si>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</si>
  <si>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</si>
  <si>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</si>
  <si>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</si>
  <si>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</si>
  <si>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</si>
  <si>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</si>
  <si>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</si>
  <si>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</si>
  <si>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</si>
  <si>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</si>
  <si>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</si>
  <si>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</si>
  <si>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</si>
  <si>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</si>
  <si>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</si>
  <si>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</si>
  <si>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</si>
  <si>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</si>
  <si>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</si>
  <si>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</si>
  <si>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</si>
  <si>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</si>
  <si>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</si>
  <si>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</si>
  <si>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</si>
  <si>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</si>
  <si>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</si>
  <si>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</si>
  <si>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</si>
  <si>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</si>
  <si>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</si>
  <si>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</si>
  <si>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</si>
  <si>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</si>
  <si>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</si>
  <si>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</si>
  <si>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</si>
  <si>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</si>
  <si>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</si>
  <si>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</si>
  <si>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</si>
  <si>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</si>
  <si>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</si>
  <si>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</si>
  <si>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</si>
  <si>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</si>
  <si>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</si>
  <si>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</si>
  <si>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</si>
  <si>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</si>
  <si>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</si>
  <si>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</si>
  <si>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</si>
  <si>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</si>
  <si>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</si>
  <si>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</si>
  <si>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</si>
  <si>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</si>
  <si>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</si>
  <si>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</si>
  <si>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</si>
  <si>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</si>
  <si>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</si>
  <si>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</si>
  <si>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</si>
  <si>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</si>
  <si>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</si>
  <si>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</si>
  <si>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</si>
  <si>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</si>
  <si>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</si>
  <si>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</si>
  <si>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</si>
  <si>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</si>
  <si>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</si>
  <si>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</si>
  <si>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</si>
  <si>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</si>
  <si>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</si>
  <si>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</si>
  <si>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</si>
  <si>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</si>
  <si>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</si>
  <si>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</si>
  <si>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</si>
  <si>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</si>
  <si>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</si>
  <si>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</si>
  <si>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</si>
  <si>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</si>
  <si>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</si>
  <si>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</si>
  <si>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</si>
  <si>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</si>
  <si>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</si>
  <si>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</si>
  <si>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</si>
  <si>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</si>
  <si>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</si>
  <si>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</si>
  <si>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</si>
  <si>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</si>
  <si>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</si>
  <si>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</si>
  <si>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</si>
  <si>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</si>
  <si>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</si>
  <si>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</si>
  <si>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</si>
  <si>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</si>
  <si>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</si>
  <si>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</si>
  <si>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</si>
  <si>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</si>
  <si>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</si>
  <si>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</si>
  <si>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</si>
  <si>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</si>
  <si>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</si>
  <si>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</si>
  <si>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</si>
  <si>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</si>
  <si>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</si>
  <si>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</si>
  <si>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</si>
  <si>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</si>
  <si>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</si>
  <si>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</si>
  <si>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</si>
  <si>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</si>
  <si>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</si>
  <si>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</si>
  <si>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</si>
  <si>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</si>
  <si>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</si>
  <si>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</si>
  <si>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</si>
  <si>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</si>
  <si>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</si>
  <si>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</si>
  <si>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</si>
  <si>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</si>
  <si>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</si>
  <si>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</si>
  <si>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</si>
  <si>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</si>
  <si>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</si>
  <si>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</si>
  <si>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</si>
  <si>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</si>
  <si>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</si>
  <si>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</si>
  <si>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</si>
  <si>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</si>
  <si>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</si>
  <si>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</si>
  <si>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</si>
  <si>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</si>
  <si>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</si>
  <si>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</si>
  <si>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</si>
  <si>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</si>
  <si>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</si>
  <si>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</si>
  <si>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</si>
  <si>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</si>
  <si>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</si>
  <si>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</si>
  <si>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</si>
  <si>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</si>
  <si>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</si>
  <si>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</si>
  <si>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</si>
  <si>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</si>
  <si>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</si>
  <si>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</si>
  <si>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</si>
  <si>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</si>
  <si>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</si>
  <si>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</si>
  <si>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</si>
  <si>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</si>
  <si>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</si>
  <si>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</si>
  <si>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</si>
  <si>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</si>
  <si>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</si>
  <si>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</si>
  <si>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</si>
  <si>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</si>
  <si>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</si>
  <si>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</si>
  <si>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</si>
  <si>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</si>
  <si>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</si>
  <si>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</si>
  <si>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</si>
  <si>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</si>
  <si>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</si>
  <si>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</si>
  <si>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</si>
  <si>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</si>
  <si>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</si>
  <si>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</si>
  <si>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</si>
  <si>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</si>
  <si>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</si>
  <si>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</si>
  <si>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</si>
  <si>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</si>
  <si>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</si>
  <si>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</si>
  <si>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</si>
  <si>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</si>
  <si>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</si>
  <si>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</si>
  <si>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</si>
  <si>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</si>
  <si>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</si>
  <si>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</si>
  <si>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</si>
  <si>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</si>
  <si>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</si>
  <si>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</si>
  <si>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</si>
  <si>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</si>
  <si>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</si>
  <si>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</si>
  <si>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</si>
  <si>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</si>
  <si>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</si>
  <si>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</si>
  <si>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</si>
  <si>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</si>
  <si>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</si>
  <si>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</si>
  <si>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</si>
  <si>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</si>
  <si>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</si>
  <si>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</si>
  <si>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</si>
  <si>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</si>
  <si>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</si>
  <si>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</si>
  <si>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</si>
  <si>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</si>
  <si>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</si>
  <si>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</si>
  <si>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</si>
  <si>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</si>
  <si>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</si>
  <si>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</si>
  <si>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</si>
  <si>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</si>
  <si>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</si>
  <si>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</si>
  <si>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</si>
  <si>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</si>
  <si>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</si>
  <si>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</si>
  <si>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</si>
  <si>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</si>
  <si>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</si>
  <si>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</si>
  <si>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</si>
  <si>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</si>
  <si>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</si>
  <si>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</si>
  <si>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</si>
  <si>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</si>
  <si>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</si>
  <si>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</si>
  <si>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</si>
  <si>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</si>
  <si>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</si>
  <si>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</si>
  <si>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</si>
  <si>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</si>
  <si>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</si>
  <si>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</si>
  <si>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</si>
  <si>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</si>
  <si>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</si>
  <si>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</si>
  <si>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</si>
  <si>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</si>
  <si>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</si>
  <si>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</si>
  <si>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</si>
  <si>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</si>
  <si>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</si>
  <si>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</si>
  <si>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</si>
  <si>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</si>
  <si>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</si>
  <si>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</si>
  <si>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</si>
  <si>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</si>
  <si>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</si>
  <si>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</si>
  <si>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</si>
  <si>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</si>
  <si>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</si>
  <si>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</si>
  <si>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</si>
  <si>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</si>
  <si>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</si>
  <si>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</si>
  <si>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</si>
  <si>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</si>
  <si>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</si>
  <si>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</si>
  <si>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</si>
  <si>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</si>
  <si>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</si>
  <si>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</si>
  <si>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</si>
  <si>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</si>
  <si>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</si>
  <si>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</si>
  <si>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</si>
  <si>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</si>
  <si>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</si>
  <si>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</si>
  <si>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</si>
  <si>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</si>
  <si>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</si>
  <si>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</si>
  <si>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</si>
  <si>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</si>
  <si>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</si>
  <si>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</si>
  <si>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</si>
  <si>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</si>
  <si>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</si>
  <si>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</si>
  <si>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</si>
  <si>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</si>
  <si>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</si>
  <si>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</si>
  <si>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</si>
  <si>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</si>
  <si>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</si>
  <si>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</si>
  <si>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</si>
  <si>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</si>
  <si>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</si>
  <si>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</si>
  <si>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</si>
  <si>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</si>
  <si>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</si>
  <si>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</si>
  <si>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</si>
  <si>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</si>
  <si>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</si>
  <si>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</si>
  <si>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</si>
  <si>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</si>
  <si>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</si>
  <si>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</si>
  <si>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</si>
  <si>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</si>
  <si>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</si>
  <si>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</si>
  <si>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</si>
  <si>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</si>
  <si>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</si>
  <si>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</si>
  <si>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</si>
  <si>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</si>
  <si>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</si>
  <si>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</si>
  <si>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</si>
  <si>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</si>
  <si>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</si>
  <si>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</si>
  <si>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</si>
  <si>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</si>
  <si>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</si>
  <si>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</si>
  <si>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</si>
  <si>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</si>
  <si>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</si>
  <si>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</si>
  <si>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</si>
  <si>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</si>
  <si>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</si>
  <si>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</si>
  <si>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</si>
  <si>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</si>
  <si>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</si>
  <si>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</si>
  <si>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</si>
  <si>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</si>
  <si>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</si>
  <si>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</si>
  <si>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</si>
  <si>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</si>
  <si>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</si>
  <si>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</si>
  <si>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</si>
  <si>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</si>
  <si>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</si>
  <si>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</si>
  <si>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</si>
  <si>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</si>
  <si>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</si>
  <si>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</si>
  <si>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</si>
  <si>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</si>
  <si>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</si>
  <si>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</si>
  <si>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</si>
  <si>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</si>
  <si>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</si>
  <si>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</si>
  <si>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</si>
  <si>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</si>
  <si>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</si>
  <si>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</si>
  <si>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</si>
  <si>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</si>
  <si>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</si>
  <si>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</si>
  <si>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</si>
  <si>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</si>
  <si>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</si>
  <si>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</si>
  <si>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</si>
  <si>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</si>
  <si>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</si>
  <si>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</si>
  <si>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</si>
  <si>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</si>
  <si>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</si>
  <si>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</si>
  <si>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</si>
  <si>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</si>
  <si>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</si>
  <si>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</si>
  <si>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</si>
  <si>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</si>
  <si>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</si>
  <si>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</si>
  <si>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</si>
  <si>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</si>
  <si>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</si>
  <si>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</si>
  <si>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</si>
  <si>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</si>
  <si>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</si>
  <si>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</si>
  <si>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</si>
  <si>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</si>
  <si>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</si>
  <si>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</si>
  <si>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</si>
  <si>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</si>
  <si>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</si>
  <si>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</si>
  <si>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</si>
  <si>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</si>
  <si>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</si>
  <si>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</si>
  <si>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</si>
  <si>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</si>
  <si>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</si>
  <si>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</si>
  <si>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</si>
  <si>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</si>
  <si>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</si>
  <si>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</si>
  <si>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</si>
  <si>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</si>
  <si>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</si>
  <si>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</si>
  <si>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</si>
  <si>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</si>
  <si>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</si>
  <si>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</si>
  <si>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</si>
  <si>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</si>
  <si>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</si>
  <si>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</si>
  <si>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</si>
  <si>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</si>
  <si>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</si>
  <si>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</si>
  <si>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</si>
  <si>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</si>
  <si>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</si>
  <si>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</si>
  <si>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</si>
  <si>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</si>
  <si>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</si>
  <si>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</si>
  <si>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</si>
  <si>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</si>
  <si>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</si>
  <si>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</si>
  <si>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</si>
  <si>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</si>
  <si>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</si>
  <si>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</si>
  <si>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</si>
  <si>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</si>
  <si>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</si>
  <si>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</si>
  <si>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</si>
  <si>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</si>
  <si>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</si>
  <si>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</si>
  <si>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</si>
  <si>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</si>
  <si>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</si>
  <si>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</si>
  <si>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</si>
  <si>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</si>
  <si>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</si>
  <si>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</si>
  <si>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</si>
  <si>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</si>
  <si>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</si>
  <si>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</si>
  <si>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</si>
  <si>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</si>
  <si>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</si>
  <si>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</si>
  <si>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</si>
  <si>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</si>
  <si>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</si>
  <si>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</si>
  <si>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</si>
  <si>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</si>
  <si>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</si>
  <si>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</si>
  <si>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</si>
  <si>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</si>
  <si>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</si>
  <si>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</si>
  <si>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</si>
  <si>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</si>
  <si>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</si>
  <si>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</si>
  <si>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</si>
  <si>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</si>
  <si>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</si>
  <si>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</si>
  <si>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</si>
  <si>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</si>
  <si>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</si>
  <si>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</si>
  <si>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</si>
  <si>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</si>
  <si>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</si>
  <si>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</si>
  <si>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</si>
  <si>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</si>
  <si>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</si>
  <si>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</si>
  <si>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</si>
  <si>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</si>
  <si>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</si>
  <si>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</si>
  <si>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</si>
  <si>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</si>
  <si>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</si>
  <si>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</si>
  <si>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</si>
  <si>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</si>
  <si>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</si>
  <si>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</si>
  <si>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</si>
  <si>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</si>
  <si>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</si>
  <si>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</si>
  <si>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</si>
  <si>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</si>
  <si>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</si>
  <si>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</si>
  <si>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</si>
  <si>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</si>
  <si>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</si>
  <si>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</si>
  <si>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</si>
  <si>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</si>
  <si>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</si>
  <si>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</si>
  <si>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</si>
  <si>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</si>
  <si>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</si>
  <si>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</si>
  <si>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</si>
  <si>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</si>
  <si>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</si>
  <si>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</si>
  <si>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</si>
  <si>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</si>
  <si>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</si>
  <si>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</si>
  <si>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</si>
  <si>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</si>
  <si>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</si>
  <si>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</si>
  <si>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</si>
  <si>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</si>
  <si>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</si>
  <si>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</si>
  <si>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</si>
  <si>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</si>
  <si>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</si>
  <si>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</si>
  <si>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</si>
  <si>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</si>
  <si>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</si>
  <si>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</si>
  <si>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</si>
  <si>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</si>
  <si>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</si>
  <si>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</si>
  <si>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</si>
  <si>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</si>
  <si>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</si>
  <si>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</si>
  <si>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</si>
  <si>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</si>
  <si>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</si>
  <si>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</si>
  <si>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</si>
  <si>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</si>
  <si>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</si>
  <si>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</si>
  <si>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</si>
  <si>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</si>
  <si>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</si>
  <si>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</si>
  <si>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</si>
  <si>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</si>
  <si>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</si>
  <si>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</si>
  <si>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</si>
  <si>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</si>
  <si>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</si>
  <si>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</si>
  <si>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</si>
  <si>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</si>
  <si>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</si>
  <si>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</si>
  <si>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</si>
  <si>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</si>
  <si>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</si>
  <si>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</si>
  <si>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</si>
  <si>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</si>
  <si>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</si>
  <si>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</si>
  <si>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</si>
  <si>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</si>
  <si>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</si>
  <si>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</si>
  <si>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</si>
  <si>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</si>
  <si>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</si>
  <si>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</si>
  <si>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</si>
  <si>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</si>
  <si>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</si>
  <si>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</si>
  <si>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</si>
  <si>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</si>
  <si>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</si>
  <si>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</si>
  <si>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</si>
  <si>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</si>
  <si>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</si>
  <si>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</si>
  <si>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</si>
  <si>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</si>
  <si>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</si>
  <si>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</si>
  <si>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</si>
  <si>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</si>
  <si>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</si>
  <si>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</si>
  <si>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</si>
  <si>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</si>
  <si>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</si>
  <si>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</si>
  <si>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</si>
  <si>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</si>
  <si>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</si>
  <si>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</si>
  <si>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</si>
  <si>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</si>
  <si>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</si>
  <si>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</si>
  <si>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</si>
  <si>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</si>
  <si>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</si>
  <si>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</si>
  <si>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</si>
  <si>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</si>
  <si>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</si>
  <si>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</si>
  <si>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</si>
  <si>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</si>
  <si>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</si>
  <si>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</si>
  <si>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</si>
  <si>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</si>
  <si>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</si>
  <si>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</si>
  <si>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</si>
  <si>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</si>
  <si>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</si>
  <si>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</si>
  <si>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</si>
  <si>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</si>
  <si>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</si>
  <si>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</si>
  <si>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</si>
  <si>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</si>
  <si>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</si>
  <si>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</si>
  <si>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</si>
  <si>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</si>
  <si>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</si>
  <si>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</si>
  <si>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</si>
  <si>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</si>
  <si>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</si>
  <si>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</si>
  <si>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</si>
  <si>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</si>
  <si>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</si>
  <si>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</si>
  <si>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</si>
  <si>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</si>
  <si>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</si>
  <si>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</si>
  <si>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</si>
  <si>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</si>
  <si>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</si>
  <si>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</si>
  <si>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</si>
  <si>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</si>
  <si>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</si>
  <si>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</si>
  <si>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</si>
  <si>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</si>
  <si>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</si>
  <si>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</si>
  <si>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</si>
  <si>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</si>
  <si>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</si>
  <si>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</si>
  <si>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</si>
  <si>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</si>
  <si>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</si>
  <si>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</si>
  <si>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</si>
  <si>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</si>
  <si>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</si>
  <si>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</si>
  <si>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</si>
  <si>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</si>
  <si>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</si>
  <si>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</si>
  <si>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</si>
  <si>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</si>
  <si>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</si>
  <si>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</si>
  <si>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</si>
  <si>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</si>
  <si>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</si>
  <si>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</si>
  <si>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</si>
  <si>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</si>
  <si>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</si>
  <si>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</si>
  <si>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</si>
  <si>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</si>
  <si>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</si>
  <si>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</si>
  <si>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</si>
  <si>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</si>
  <si>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</si>
  <si>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</si>
  <si>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</si>
  <si>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</si>
  <si>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</si>
  <si>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</si>
  <si>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</si>
  <si>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</si>
  <si>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</si>
  <si>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</si>
  <si>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</si>
  <si>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</si>
  <si>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</si>
  <si>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</si>
  <si>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</si>
  <si>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</si>
  <si>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</si>
  <si>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</si>
  <si>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</si>
  <si>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</si>
  <si>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</si>
  <si>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</si>
  <si>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</si>
  <si>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</si>
  <si>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</si>
  <si>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</si>
  <si>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</si>
  <si>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</si>
  <si>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</si>
  <si>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</si>
  <si>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</si>
  <si>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</si>
  <si>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</si>
  <si>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</si>
  <si>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</si>
  <si>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</si>
  <si>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</si>
  <si>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</si>
  <si>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</si>
  <si>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</si>
  <si>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</si>
  <si>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</si>
  <si>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</si>
  <si>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</si>
  <si>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</si>
  <si>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</si>
  <si>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</si>
  <si>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</si>
  <si>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</si>
  <si>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</si>
  <si>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</si>
  <si>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</si>
  <si>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</si>
  <si>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</si>
  <si>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</si>
  <si>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</si>
  <si>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</si>
  <si>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</si>
  <si>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</si>
  <si>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</si>
  <si>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</si>
  <si>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</si>
  <si>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</si>
  <si>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</si>
  <si>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</si>
  <si>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</si>
  <si>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</si>
  <si>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</si>
  <si>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</si>
  <si>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</si>
  <si>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</si>
  <si>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</si>
  <si>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</si>
  <si>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</si>
  <si>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</si>
  <si>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</si>
  <si>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</si>
  <si>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</si>
  <si>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</si>
  <si>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</si>
  <si>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</si>
  <si>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</si>
  <si>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</si>
  <si>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</si>
  <si>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</si>
  <si>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</si>
  <si>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</si>
  <si>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</si>
  <si>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</si>
  <si>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</si>
  <si>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</si>
  <si>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</si>
  <si>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</si>
  <si>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</si>
  <si>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</si>
  <si>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</si>
  <si>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</si>
  <si>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</si>
  <si>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</si>
  <si>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</si>
  <si>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</si>
  <si>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</si>
  <si>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</si>
  <si>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</si>
  <si>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</si>
  <si>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</si>
  <si>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</si>
  <si>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</si>
  <si>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</si>
  <si>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</si>
  <si>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</si>
  <si>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</si>
  <si>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</si>
  <si>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</si>
  <si>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</si>
  <si>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</si>
  <si>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</si>
  <si>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</si>
  <si>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</si>
  <si>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</si>
  <si>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</si>
  <si>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</si>
  <si>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</si>
  <si>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</si>
  <si>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</si>
  <si>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</si>
  <si>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</si>
  <si>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</si>
  <si>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</si>
  <si>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</si>
  <si>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</si>
  <si>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</si>
  <si>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</si>
  <si>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</si>
  <si>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</si>
  <si>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</si>
  <si>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</si>
  <si>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</si>
  <si>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</si>
  <si>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</si>
  <si>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</si>
  <si>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</si>
  <si>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</si>
  <si>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</si>
  <si>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</si>
  <si>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</si>
  <si>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</si>
  <si>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</si>
  <si>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</si>
  <si>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</si>
  <si>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</si>
  <si>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</si>
  <si>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</si>
  <si>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</si>
  <si>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</si>
  <si>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</si>
  <si>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</si>
  <si>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</si>
  <si>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</si>
  <si>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</si>
  <si>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</si>
  <si>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</si>
  <si>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</si>
  <si>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</si>
  <si>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</si>
  <si>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</si>
  <si>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</si>
  <si>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</si>
  <si>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</si>
  <si>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</si>
  <si>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</si>
  <si>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</si>
  <si>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</si>
  <si>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</si>
  <si>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</si>
  <si>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</si>
  <si>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</si>
  <si>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</si>
  <si>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</si>
  <si>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</si>
  <si>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</si>
  <si>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</si>
  <si>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</si>
  <si>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</si>
  <si>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</si>
  <si>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</si>
  <si>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</si>
  <si>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</si>
  <si>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</si>
  <si>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</si>
  <si>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</si>
  <si>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</si>
  <si>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</si>
  <si>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</si>
  <si>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</si>
  <si>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</si>
  <si>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</si>
  <si>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</si>
  <si>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</si>
  <si>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</si>
  <si>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</si>
  <si>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</si>
  <si>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</si>
  <si>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</si>
  <si>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</si>
  <si>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</si>
  <si>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</si>
  <si>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</si>
  <si>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</si>
  <si>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</si>
  <si>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</si>
  <si>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</si>
  <si>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</si>
  <si>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</si>
  <si>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</si>
  <si>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</si>
  <si>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</si>
  <si>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</si>
  <si>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</si>
  <si>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</si>
  <si>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</si>
  <si>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</si>
  <si>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</si>
  <si>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</si>
  <si>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</si>
  <si>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</si>
  <si>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</si>
  <si>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</si>
  <si>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</si>
  <si>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</si>
  <si>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</si>
  <si>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</si>
  <si>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</si>
  <si>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</si>
  <si>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</si>
  <si>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</si>
  <si>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</si>
  <si>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</si>
  <si>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</si>
  <si>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</si>
  <si>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</si>
  <si>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</si>
  <si>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</si>
  <si>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</si>
  <si>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</si>
  <si>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</si>
  <si>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</si>
  <si>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</si>
  <si>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</si>
  <si>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</si>
  <si>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</si>
  <si>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</si>
  <si>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</si>
  <si>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</si>
  <si>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</si>
  <si>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</si>
  <si>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</si>
  <si>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</si>
  <si>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</si>
  <si>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</si>
  <si>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</si>
  <si>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</si>
  <si>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</si>
  <si>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</si>
  <si>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</si>
  <si>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</si>
  <si>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</si>
  <si>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</si>
  <si>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</si>
  <si>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</si>
  <si>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</si>
  <si>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</si>
  <si>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</si>
  <si>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</si>
  <si>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</si>
  <si>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</si>
  <si>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</si>
  <si>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</si>
  <si>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</si>
  <si>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</si>
  <si>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</si>
  <si>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</si>
  <si>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</si>
  <si>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</si>
  <si>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</si>
  <si>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</si>
  <si>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</si>
  <si>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</si>
  <si>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</si>
  <si>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</si>
  <si>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</si>
  <si>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</si>
  <si>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</si>
  <si>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</si>
  <si>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</si>
  <si>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</si>
  <si>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</si>
  <si>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</si>
  <si>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</si>
  <si>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</si>
  <si>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</si>
  <si>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</si>
  <si>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</si>
  <si>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</si>
  <si>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</si>
  <si>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</si>
  <si>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</si>
  <si>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</si>
  <si>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</si>
  <si>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</si>
  <si>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</si>
  <si>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</si>
  <si>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</si>
  <si>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</si>
  <si>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</si>
  <si>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</si>
  <si>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</si>
  <si>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</si>
  <si>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</si>
  <si>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</si>
  <si>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</si>
  <si>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</si>
  <si>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</si>
  <si>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</si>
  <si>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</si>
  <si>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</si>
  <si>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</si>
  <si>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</si>
  <si>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</si>
  <si>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</si>
  <si>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</si>
  <si>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</si>
  <si>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</si>
  <si>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</si>
  <si>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</si>
  <si>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</si>
  <si>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</si>
  <si>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</si>
  <si>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</si>
  <si>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</si>
  <si>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</si>
  <si>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</si>
  <si>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</si>
  <si>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</si>
  <si>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</si>
  <si>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</si>
  <si>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</si>
  <si>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</si>
  <si>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</si>
  <si>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</si>
  <si>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</si>
  <si>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</si>
  <si>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</si>
  <si>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</si>
  <si>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</si>
  <si>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</si>
  <si>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</si>
  <si>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</si>
  <si>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</si>
  <si>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</si>
  <si>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</si>
  <si>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</si>
  <si>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</si>
  <si>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</si>
  <si>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</si>
  <si>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</si>
  <si>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</si>
  <si>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</si>
  <si>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</si>
  <si>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</si>
  <si>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</si>
  <si>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</si>
  <si>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</si>
  <si>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</si>
  <si>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</si>
  <si>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</si>
  <si>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</si>
  <si>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</si>
  <si>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</si>
  <si>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</si>
  <si>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</si>
  <si>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</si>
  <si>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</si>
  <si>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</si>
  <si>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</si>
  <si>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</si>
  <si>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</si>
  <si>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</si>
  <si>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</si>
  <si>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</si>
  <si>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</si>
  <si>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</si>
  <si>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</si>
  <si>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</si>
  <si>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</si>
  <si>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</si>
  <si>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</si>
  <si>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</si>
  <si>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</si>
  <si>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</si>
  <si>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</si>
  <si>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</si>
  <si>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</si>
  <si>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</si>
  <si>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</si>
  <si>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</si>
  <si>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</si>
  <si>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</si>
  <si>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</si>
  <si>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</si>
  <si>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</si>
  <si>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</si>
  <si>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</si>
  <si>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</si>
  <si>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</si>
  <si>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</si>
  <si>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</si>
  <si>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</si>
  <si>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</si>
  <si>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</si>
  <si>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</si>
  <si>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</si>
  <si>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</si>
  <si>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</si>
  <si>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</si>
  <si>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</si>
  <si>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</si>
  <si>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</si>
  <si>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</si>
  <si>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</si>
  <si>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</si>
  <si>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</si>
  <si>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</si>
  <si>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</si>
  <si>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</si>
  <si>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</si>
  <si>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</si>
  <si>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</si>
  <si>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</si>
  <si>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</si>
  <si>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</si>
  <si>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</si>
  <si>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</si>
  <si>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</si>
  <si>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</si>
  <si>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</si>
  <si>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</si>
  <si>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</si>
  <si>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</si>
  <si>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</si>
  <si>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</si>
  <si>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</si>
  <si>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</si>
  <si>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</si>
  <si>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</si>
  <si>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</si>
  <si>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</si>
  <si>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</si>
  <si>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</si>
  <si>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</si>
  <si>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</si>
  <si>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</si>
  <si>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</si>
  <si>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</si>
  <si>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</si>
  <si>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</si>
  <si>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</si>
  <si>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</si>
  <si>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</si>
  <si>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</si>
  <si>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</si>
  <si>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</si>
  <si>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</si>
  <si>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</si>
  <si>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</si>
  <si>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</si>
  <si>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</si>
  <si>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</si>
  <si>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</si>
  <si>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</si>
  <si>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</si>
  <si>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</si>
  <si>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</si>
  <si>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</si>
  <si>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</si>
  <si>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</si>
  <si>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</si>
  <si>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</si>
  <si>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</si>
  <si>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</si>
  <si>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</si>
  <si>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</si>
  <si>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</si>
  <si>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</si>
  <si>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</si>
  <si>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</si>
  <si>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</si>
  <si>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</si>
  <si>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</si>
  <si>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</si>
  <si>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</si>
  <si>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</si>
  <si>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</si>
  <si>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</si>
  <si>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</si>
  <si>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</si>
  <si>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</si>
  <si>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</si>
  <si>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</si>
  <si>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</si>
  <si>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</si>
  <si>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</si>
  <si>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</si>
  <si>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</si>
  <si>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</si>
  <si>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</si>
  <si>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</si>
  <si>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</si>
  <si>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</si>
  <si>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</si>
  <si>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</si>
  <si>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</si>
  <si>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</si>
  <si>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</si>
  <si>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</si>
  <si>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</si>
  <si>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</si>
  <si>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</si>
  <si>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</si>
  <si>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</si>
  <si>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</si>
  <si>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</si>
  <si>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</si>
  <si>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</si>
  <si>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</si>
  <si>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</si>
  <si>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</si>
  <si>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</si>
  <si>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</si>
  <si>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</si>
  <si>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</si>
  <si>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</si>
  <si>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</si>
  <si>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</si>
  <si>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</si>
  <si>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</si>
  <si>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</si>
  <si>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</si>
  <si>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</si>
  <si>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</si>
  <si>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</si>
  <si>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</si>
  <si>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</si>
  <si>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</si>
  <si>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</si>
  <si>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</si>
  <si>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</si>
  <si>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</si>
  <si>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</si>
  <si>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</si>
  <si>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</si>
  <si>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</si>
  <si>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</si>
  <si>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</si>
  <si>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</si>
  <si>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</si>
  <si>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</si>
  <si>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</si>
  <si>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</si>
  <si>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</si>
  <si>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</si>
  <si>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</si>
  <si>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</si>
  <si>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</si>
  <si>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</si>
  <si>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</si>
  <si>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</si>
  <si>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</si>
  <si>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</si>
  <si>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</si>
  <si>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</si>
  <si>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</si>
  <si>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</si>
  <si>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</si>
  <si>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</si>
  <si>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</si>
  <si>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</si>
  <si>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</si>
  <si>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</si>
  <si>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</si>
  <si>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</si>
  <si>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</si>
  <si>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</si>
  <si>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</si>
  <si>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</si>
  <si>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</si>
  <si>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</si>
  <si>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</si>
  <si>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</si>
  <si>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</si>
  <si>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</si>
  <si>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</si>
  <si>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</si>
  <si>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</si>
  <si>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</si>
  <si>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</si>
  <si>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</si>
  <si>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</si>
  <si>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</si>
  <si>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</si>
  <si>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</si>
  <si>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</si>
  <si>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</si>
  <si>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</si>
  <si>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</si>
  <si>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</si>
  <si>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</si>
  <si>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</si>
  <si>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</si>
  <si>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</si>
  <si>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</si>
  <si>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</si>
  <si>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</si>
  <si>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</si>
  <si>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</si>
  <si>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</si>
  <si>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</si>
  <si>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</si>
  <si>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</si>
  <si>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</si>
  <si>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</si>
  <si>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</si>
  <si>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</si>
  <si>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</si>
  <si>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</si>
  <si>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</si>
  <si>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</si>
  <si>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</si>
  <si>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</si>
  <si>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</si>
  <si>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</si>
  <si>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</si>
  <si>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</si>
  <si>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</si>
  <si>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</si>
  <si>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</si>
  <si>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</si>
  <si>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</si>
  <si>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</si>
  <si>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</si>
  <si>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</si>
  <si>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</si>
  <si>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</si>
  <si>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</si>
  <si>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</si>
  <si>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</si>
  <si>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</si>
  <si>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</si>
  <si>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</si>
  <si>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</si>
  <si>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</si>
  <si>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</si>
  <si>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</si>
  <si>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</si>
  <si>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</si>
  <si>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</si>
  <si>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</si>
  <si>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</si>
  <si>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</si>
  <si>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</si>
  <si>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</si>
  <si>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</si>
  <si>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</si>
  <si>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</si>
  <si>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</si>
  <si>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</si>
  <si>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</si>
  <si>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</si>
  <si>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</si>
  <si>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</si>
  <si>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</si>
  <si>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</si>
  <si>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</si>
  <si>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</si>
  <si>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</si>
  <si>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</si>
  <si>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</si>
  <si>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</si>
  <si>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</si>
  <si>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</si>
  <si>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</si>
  <si>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</si>
  <si>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</si>
  <si>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</si>
  <si>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</si>
  <si>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</si>
  <si>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</si>
  <si>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</si>
  <si>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</si>
  <si>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</si>
  <si>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</si>
  <si>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</si>
  <si>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</si>
  <si>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</si>
  <si>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</si>
  <si>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</si>
  <si>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</si>
  <si>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</si>
  <si>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</si>
  <si>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</si>
  <si>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</si>
  <si>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</si>
  <si>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</si>
  <si>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</si>
  <si>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</si>
  <si>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</si>
  <si>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</si>
  <si>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</si>
  <si>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</si>
  <si>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</si>
  <si>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</si>
  <si>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</si>
  <si>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</si>
  <si>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</si>
  <si>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</si>
  <si>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</si>
  <si>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</si>
  <si>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</si>
  <si>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</si>
  <si>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</si>
  <si>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</si>
  <si>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</si>
  <si>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</si>
  <si>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</si>
  <si>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</si>
  <si>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</si>
  <si>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</si>
  <si>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</si>
  <si>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</si>
  <si>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</si>
  <si>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</si>
  <si>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</si>
  <si>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</si>
  <si>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</si>
  <si>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</si>
  <si>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</si>
  <si>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</si>
  <si>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</si>
  <si>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</si>
  <si>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</si>
  <si>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</si>
  <si>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</si>
  <si>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</si>
  <si>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</si>
  <si>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</si>
  <si>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</si>
  <si>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</si>
  <si>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</si>
  <si>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</si>
  <si>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</si>
  <si>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</si>
  <si>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</si>
  <si>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</si>
  <si>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</si>
  <si>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</si>
  <si>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</si>
  <si>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</si>
  <si>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</si>
  <si>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</si>
  <si>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</si>
  <si>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</si>
  <si>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</si>
  <si>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</si>
  <si>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</si>
  <si>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</si>
  <si>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</si>
  <si>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</si>
  <si>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</si>
  <si>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</si>
  <si>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</si>
  <si>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</si>
  <si>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</si>
  <si>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</si>
  <si>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</si>
  <si>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</si>
  <si>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</si>
  <si>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</si>
  <si>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</si>
  <si>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</si>
  <si>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</si>
  <si>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</si>
  <si>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</si>
  <si>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</si>
  <si>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</si>
  <si>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</si>
  <si>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</si>
  <si>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</si>
  <si>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</si>
  <si>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</si>
  <si>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</si>
  <si>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</si>
  <si>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</si>
  <si>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</si>
  <si>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</si>
  <si>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</si>
  <si>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</si>
  <si>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</si>
  <si>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</si>
  <si>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</si>
  <si>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</si>
  <si>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</si>
  <si>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</si>
  <si>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</si>
  <si>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</si>
  <si>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</si>
  <si>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</si>
  <si>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</si>
  <si>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</si>
  <si>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</si>
  <si>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</si>
  <si>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</si>
  <si>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</si>
  <si>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</si>
  <si>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</si>
  <si>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</si>
  <si>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</si>
  <si>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</si>
  <si>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</si>
  <si>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</si>
  <si>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</si>
  <si>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</si>
  <si>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</si>
  <si>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</si>
  <si>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</si>
  <si>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</si>
  <si>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</si>
  <si>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</si>
  <si>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</si>
  <si>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</si>
  <si>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</si>
  <si>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</si>
  <si>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</si>
  <si>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</si>
  <si>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</si>
  <si>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</si>
  <si>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</si>
  <si>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</si>
  <si>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</si>
  <si>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</si>
  <si>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</si>
  <si>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</si>
  <si>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</si>
  <si>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</si>
  <si>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</si>
  <si>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</si>
  <si>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</si>
  <si>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</si>
  <si>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</si>
  <si>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</si>
  <si>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</si>
  <si>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</si>
  <si>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</si>
  <si>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</si>
  <si>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</si>
  <si>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</si>
  <si>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</si>
  <si>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</si>
  <si>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</si>
  <si>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</si>
  <si>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</si>
  <si>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</si>
  <si>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</si>
  <si>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</si>
  <si>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</si>
  <si>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</si>
  <si>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</si>
  <si>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</si>
  <si>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</si>
  <si>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</si>
  <si>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</si>
  <si>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</si>
  <si>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</si>
  <si>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</si>
  <si>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</si>
  <si>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</si>
  <si>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</si>
  <si>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</si>
  <si>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</si>
  <si>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</si>
  <si>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</si>
  <si>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</si>
  <si>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</si>
  <si>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</si>
  <si>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</si>
  <si>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</si>
  <si>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</si>
  <si>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</si>
  <si>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</si>
  <si>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</si>
  <si>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</si>
  <si>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</si>
  <si>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</si>
  <si>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</si>
  <si>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</si>
  <si>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</si>
  <si>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</si>
  <si>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</si>
  <si>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</si>
  <si>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</si>
  <si>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</si>
  <si>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</si>
  <si>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</si>
  <si>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</si>
  <si>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</si>
  <si>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</si>
  <si>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</si>
  <si>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</si>
  <si>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</si>
  <si>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</si>
  <si>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</si>
  <si>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</si>
  <si>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</si>
  <si>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</si>
  <si>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</si>
  <si>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</si>
  <si>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</si>
  <si>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</si>
  <si>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</si>
  <si>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</si>
  <si>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</si>
  <si>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</si>
  <si>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</si>
  <si>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</si>
  <si>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</si>
  <si>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</si>
  <si>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</si>
  <si>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</si>
  <si>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</si>
  <si>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</si>
  <si>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</si>
  <si>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</si>
  <si>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</si>
  <si>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</si>
  <si>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</si>
  <si>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</si>
  <si>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</si>
  <si>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</si>
  <si>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</si>
  <si>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</si>
  <si>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</si>
  <si>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</si>
  <si>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</si>
  <si>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</si>
  <si>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</si>
  <si>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</si>
  <si>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</si>
  <si>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</si>
  <si>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</si>
  <si>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</si>
  <si>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</si>
  <si>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</si>
  <si>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</si>
  <si>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</si>
  <si>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</si>
  <si>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</si>
  <si>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</si>
  <si>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</si>
  <si>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</si>
  <si>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</si>
  <si>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</si>
  <si>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</si>
  <si>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</si>
  <si>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</si>
  <si>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</si>
  <si>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</si>
  <si>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</si>
  <si>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</si>
  <si>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</si>
  <si>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</si>
  <si>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</si>
  <si>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</si>
  <si>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</si>
  <si>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</si>
  <si>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</si>
  <si>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</si>
  <si>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</si>
  <si>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</si>
  <si>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</si>
  <si>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</si>
  <si>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</si>
  <si>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</si>
  <si>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</si>
  <si>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</si>
  <si>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</si>
  <si>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</si>
  <si>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</si>
  <si>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</si>
  <si>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</si>
  <si>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</si>
  <si>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</si>
  <si>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</si>
  <si>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</si>
  <si>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</si>
  <si>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</si>
  <si>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</si>
  <si>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</si>
  <si>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</si>
  <si>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</si>
  <si>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</si>
  <si>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</si>
  <si>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</si>
  <si>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</si>
  <si>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</si>
  <si>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</si>
  <si>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</si>
  <si>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</si>
  <si>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</si>
  <si>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</si>
  <si>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</si>
  <si>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</si>
  <si>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</si>
  <si>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</si>
  <si>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</si>
  <si>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</si>
  <si>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</si>
  <si>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</si>
  <si>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</si>
  <si>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</si>
  <si>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</si>
  <si>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</si>
  <si>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</si>
  <si>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</si>
  <si>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</si>
  <si>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</si>
  <si>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</si>
  <si>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</si>
  <si>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</si>
  <si>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</si>
  <si>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</si>
  <si>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</si>
  <si>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</si>
  <si>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</si>
  <si>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</si>
  <si>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</si>
  <si>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</si>
  <si>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</si>
  <si>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</si>
  <si>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</si>
  <si>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</si>
  <si>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</si>
  <si>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</si>
  <si>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</si>
  <si>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</si>
  <si>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</si>
  <si>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</si>
  <si>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</si>
  <si>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</si>
  <si>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</si>
  <si>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</si>
  <si>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</si>
  <si>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</si>
  <si>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</si>
  <si>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</si>
  <si>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</si>
  <si>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</si>
  <si>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</si>
  <si>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</si>
  <si>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</si>
  <si>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</si>
  <si>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</si>
  <si>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</si>
  <si>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</si>
  <si>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</si>
  <si>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</si>
  <si>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</si>
  <si>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</si>
  <si>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</si>
  <si>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</si>
  <si>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</si>
  <si>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</si>
  <si>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</si>
  <si>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</si>
  <si>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</si>
  <si>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</si>
  <si>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</si>
  <si>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</si>
  <si>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</si>
  <si>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</si>
  <si>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</si>
  <si>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</si>
  <si>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</si>
  <si>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</si>
  <si>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</si>
  <si>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</si>
  <si>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</si>
  <si>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</si>
  <si>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</si>
  <si>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</si>
  <si>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</si>
  <si>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</si>
  <si>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</si>
  <si>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</si>
  <si>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</si>
  <si>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</si>
  <si>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</si>
  <si>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</si>
  <si>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</si>
  <si>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</si>
  <si>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</si>
  <si>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</si>
  <si>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</si>
  <si>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</si>
  <si>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</si>
  <si>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</si>
  <si>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</si>
  <si>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</si>
  <si>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</si>
  <si>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</si>
  <si>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</si>
  <si>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</si>
  <si>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</si>
  <si>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</si>
  <si>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</si>
  <si>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</si>
  <si>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</si>
  <si>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</si>
  <si>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</si>
  <si>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</si>
  <si>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</si>
  <si>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</si>
  <si>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</si>
  <si>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</si>
  <si>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</si>
  <si>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</si>
  <si>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</si>
  <si>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</si>
  <si>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</si>
  <si>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</si>
  <si>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</si>
  <si>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</si>
  <si>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</si>
  <si>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</si>
  <si>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</si>
  <si>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</si>
  <si>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</si>
  <si>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</si>
  <si>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</si>
  <si>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</si>
  <si>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</si>
  <si>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</si>
  <si>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</si>
  <si>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</si>
  <si>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</si>
  <si>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</si>
  <si>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</si>
  <si>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</si>
  <si>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</si>
  <si>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</si>
  <si>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</si>
  <si>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</si>
  <si>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</si>
  <si>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</si>
  <si>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</si>
  <si>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</si>
  <si>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</si>
  <si>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</si>
  <si>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</si>
  <si>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</si>
  <si>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</si>
  <si>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</si>
  <si>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</si>
  <si>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</si>
  <si>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</si>
  <si>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</si>
  <si>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</si>
  <si>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</si>
  <si>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</si>
  <si>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</si>
  <si>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</si>
  <si>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</si>
  <si>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</si>
  <si>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</si>
  <si>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</si>
  <si>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</si>
  <si>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</si>
  <si>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</si>
  <si>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</si>
  <si>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</si>
  <si>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</si>
  <si>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</si>
  <si>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</si>
  <si>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</si>
  <si>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</si>
  <si>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</si>
  <si>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</si>
  <si>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</si>
  <si>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</si>
  <si>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</si>
  <si>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</si>
  <si>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</si>
  <si>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</si>
  <si>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</si>
  <si>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</si>
  <si>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</si>
  <si>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</si>
  <si>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</si>
  <si>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</si>
  <si>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</si>
  <si>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</si>
  <si>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</si>
  <si>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</si>
  <si>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</si>
  <si>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</si>
  <si>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</si>
  <si>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</si>
  <si>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</si>
  <si>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</si>
  <si>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</si>
  <si>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</si>
  <si>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</si>
  <si>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</si>
  <si>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</si>
  <si>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</si>
  <si>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</si>
  <si>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</si>
  <si>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</si>
  <si>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</si>
  <si>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</si>
  <si>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</si>
  <si>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</si>
  <si>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</si>
  <si>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</si>
  <si>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</si>
  <si>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</si>
  <si>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</si>
  <si>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</si>
  <si>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</si>
  <si>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</si>
  <si>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</si>
  <si>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</si>
  <si>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</si>
  <si>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</si>
  <si>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</si>
  <si>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</si>
  <si>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</si>
  <si>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</si>
  <si>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</si>
  <si>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</si>
  <si>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</si>
  <si>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</si>
  <si>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</si>
  <si>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</si>
  <si>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</si>
  <si>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</si>
  <si>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</si>
  <si>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</si>
  <si>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</si>
  <si>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</si>
  <si>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</si>
  <si>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</si>
  <si>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</si>
  <si>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</si>
  <si>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</si>
  <si>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</si>
  <si>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</si>
  <si>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</si>
  <si>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</si>
  <si>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</si>
  <si>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</si>
  <si>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</si>
  <si>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</si>
  <si>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</si>
  <si>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</si>
  <si>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</si>
  <si>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</si>
  <si>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</si>
  <si>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</si>
  <si>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</si>
  <si>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</si>
  <si>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</si>
  <si>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</si>
  <si>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</si>
  <si>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</si>
  <si>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</si>
  <si>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</si>
  <si>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</si>
  <si>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</si>
  <si>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</si>
  <si>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</si>
  <si>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</si>
  <si>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</si>
  <si>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</si>
  <si>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</si>
  <si>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</si>
  <si>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</si>
  <si>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</si>
  <si>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</si>
  <si>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</si>
  <si>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</si>
  <si>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</si>
  <si>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</si>
  <si>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</si>
  <si>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</si>
  <si>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</si>
  <si>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</si>
  <si>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</si>
  <si>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</si>
  <si>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</si>
  <si>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</si>
  <si>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</si>
  <si>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</si>
  <si>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</si>
  <si>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</si>
  <si>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</si>
  <si>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</si>
  <si>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</si>
  <si>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</si>
  <si>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</si>
  <si>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</si>
  <si>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</si>
  <si>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</si>
  <si>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</si>
  <si>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</si>
  <si>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</si>
  <si>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</si>
  <si>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</si>
  <si>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</si>
  <si>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</si>
  <si>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</si>
  <si>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</si>
  <si>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</si>
  <si>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</si>
  <si>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</si>
  <si>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</si>
  <si>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</si>
  <si>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</si>
  <si>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</si>
  <si>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</si>
  <si>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</si>
  <si>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</si>
  <si>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</si>
  <si>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</si>
  <si>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</si>
  <si>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</si>
  <si>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</si>
  <si>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</si>
  <si>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</si>
  <si>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</si>
  <si>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</si>
  <si>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</si>
  <si>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</si>
  <si>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</si>
  <si>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</si>
  <si>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</si>
  <si>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</si>
  <si>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</si>
  <si>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</si>
  <si>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</si>
  <si>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</si>
  <si>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</si>
  <si>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</si>
  <si>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</si>
  <si>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</si>
  <si>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</si>
  <si>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</si>
  <si>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</si>
  <si>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</si>
  <si>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</si>
  <si>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</si>
  <si>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</si>
  <si>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</si>
  <si>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</si>
  <si>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</si>
  <si>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</si>
  <si>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</si>
  <si>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</si>
  <si>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</si>
  <si>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</si>
  <si>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</si>
  <si>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</si>
  <si>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</si>
  <si>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</si>
  <si>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</si>
  <si>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</si>
  <si>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</si>
  <si>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</si>
  <si>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</si>
  <si>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</si>
  <si>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</si>
  <si>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</si>
  <si>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</si>
  <si>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</si>
  <si>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</si>
  <si>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</si>
  <si>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</si>
  <si>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</si>
  <si>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</si>
  <si>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</si>
  <si>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</si>
  <si>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</si>
  <si>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</si>
  <si>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</si>
  <si>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</si>
  <si>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</si>
  <si>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</si>
  <si>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</si>
  <si>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</si>
  <si>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</si>
  <si>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</si>
  <si>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</si>
  <si>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</si>
  <si>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</si>
  <si>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</si>
  <si>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</si>
  <si>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</si>
  <si>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</si>
  <si>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</si>
  <si>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</si>
  <si>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</si>
  <si>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</si>
  <si>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</si>
  <si>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</si>
  <si>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</si>
  <si>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</si>
  <si>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</si>
  <si>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</si>
  <si>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</si>
  <si>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</si>
  <si>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</si>
  <si>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</si>
  <si>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</si>
  <si>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</si>
  <si>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</si>
  <si>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</si>
  <si>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</si>
  <si>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</si>
  <si>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</si>
  <si>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</si>
  <si>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</si>
  <si>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</si>
  <si>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</si>
  <si>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</si>
  <si>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</si>
  <si>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</si>
  <si>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</si>
  <si>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</si>
  <si>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</si>
  <si>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</si>
  <si>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</si>
  <si>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</si>
  <si>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</si>
  <si>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</si>
  <si>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</si>
  <si>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</si>
  <si>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</si>
  <si>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</si>
  <si>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</si>
  <si>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</si>
  <si>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</si>
  <si>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</si>
  <si>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</si>
  <si>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</si>
  <si>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</si>
  <si>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</si>
  <si>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</si>
  <si>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</si>
  <si>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</si>
  <si>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</si>
  <si>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</si>
  <si>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</si>
  <si>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</si>
  <si>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</si>
  <si>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</si>
  <si>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</si>
  <si>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</si>
  <si>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</si>
  <si>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</si>
  <si>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</si>
  <si>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</si>
  <si>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</si>
  <si>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</si>
  <si>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</si>
  <si>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</si>
  <si>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</si>
  <si>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</si>
  <si>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</si>
  <si>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</si>
  <si>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</si>
  <si>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</si>
  <si>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</si>
  <si>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</si>
  <si>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</si>
  <si>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</si>
  <si>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</si>
  <si>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</si>
  <si>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</si>
  <si>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</si>
  <si>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</si>
  <si>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</si>
  <si>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</si>
  <si>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</si>
  <si>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</si>
  <si>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</si>
  <si>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</si>
  <si>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</si>
  <si>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</si>
  <si>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</si>
  <si>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</si>
  <si>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</si>
  <si>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</si>
  <si>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</si>
  <si>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</si>
  <si>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</si>
  <si>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</si>
  <si>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</si>
  <si>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</si>
  <si>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</si>
  <si>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</si>
  <si>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</si>
  <si>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</si>
  <si>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</si>
  <si>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</si>
  <si>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</si>
  <si>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</si>
  <si>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</si>
  <si>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</si>
  <si>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</si>
  <si>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</si>
  <si>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</si>
  <si>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</si>
  <si>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</si>
  <si>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</si>
  <si>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</si>
  <si>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</si>
  <si>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</si>
  <si>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</si>
  <si>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</si>
  <si>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</si>
  <si>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</si>
  <si>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</si>
  <si>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</si>
  <si>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</si>
  <si>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</si>
  <si>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</si>
  <si>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</si>
  <si>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</si>
  <si>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</si>
  <si>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</si>
  <si>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</si>
  <si>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</si>
  <si>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</si>
  <si>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</si>
  <si>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</si>
  <si>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</si>
  <si>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</si>
  <si>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</si>
  <si>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</si>
  <si>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</si>
  <si>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</si>
  <si>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</si>
  <si>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</si>
  <si>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</si>
  <si>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</si>
  <si>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</si>
  <si>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</si>
  <si>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</si>
  <si>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</si>
  <si>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</si>
  <si>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</si>
  <si>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</si>
  <si>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</si>
  <si>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</si>
  <si>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</si>
  <si>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</si>
  <si>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</si>
  <si>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</si>
  <si>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</si>
  <si>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</si>
  <si>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</si>
  <si>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</si>
  <si>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</si>
  <si>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</si>
  <si>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</si>
  <si>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</si>
  <si>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</si>
  <si>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</si>
  <si>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</si>
  <si>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</si>
  <si>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</si>
  <si>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</si>
  <si>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</si>
  <si>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</si>
  <si>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</si>
  <si>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</si>
  <si>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</si>
  <si>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</si>
  <si>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</si>
  <si>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</si>
  <si>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</si>
  <si>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</si>
  <si>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</si>
  <si>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</si>
  <si>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</si>
  <si>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</si>
  <si>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</si>
  <si>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</si>
  <si>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</si>
  <si>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</si>
  <si>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</si>
  <si>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</si>
  <si>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</si>
  <si>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</si>
  <si>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</si>
  <si>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</si>
  <si>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</si>
  <si>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</si>
  <si>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</si>
  <si>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</si>
  <si>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</si>
  <si>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</si>
  <si>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</si>
  <si>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</si>
  <si>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</si>
  <si>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</si>
  <si>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</si>
  <si>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</si>
  <si>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</si>
  <si>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</si>
  <si>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</si>
  <si>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</si>
  <si>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</si>
  <si>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</si>
  <si>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</si>
  <si>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</si>
  <si>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</si>
  <si>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</si>
  <si>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</si>
  <si>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</si>
  <si>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</si>
  <si>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</si>
  <si>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</si>
  <si>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</si>
  <si>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</si>
  <si>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</si>
  <si>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</si>
  <si>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</si>
  <si>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</si>
  <si>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</si>
  <si>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</si>
  <si>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</si>
  <si>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</si>
  <si>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</si>
  <si>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</si>
  <si>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</si>
  <si>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</si>
  <si>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</si>
  <si>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</si>
  <si>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</si>
  <si>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</si>
  <si>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</si>
  <si>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</si>
  <si>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</si>
  <si>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</si>
  <si>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</si>
  <si>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</si>
  <si>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</si>
  <si>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</si>
  <si>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</si>
  <si>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</si>
  <si>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</si>
  <si>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</si>
  <si>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</si>
  <si>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</si>
  <si>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</si>
  <si>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</si>
  <si>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</si>
  <si>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</si>
  <si>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</si>
  <si>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</si>
  <si>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</si>
  <si>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</si>
  <si>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</si>
  <si>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</si>
  <si>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</si>
  <si>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</si>
  <si>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</si>
  <si>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</si>
  <si>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</si>
  <si>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</si>
  <si>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</si>
  <si>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</si>
  <si>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</si>
  <si>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</si>
  <si>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</si>
  <si>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</si>
  <si>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</si>
  <si>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</si>
  <si>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</si>
  <si>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</si>
  <si>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</si>
  <si>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</si>
  <si>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</si>
  <si>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</si>
  <si>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</si>
  <si>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</si>
  <si>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</si>
  <si>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</si>
  <si>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</si>
  <si>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</si>
  <si>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</si>
  <si>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</si>
  <si>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</si>
  <si>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</si>
  <si>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</si>
  <si>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</si>
  <si>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</si>
  <si>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</si>
  <si>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</si>
  <si>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</si>
  <si>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</si>
  <si>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</si>
  <si>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</si>
  <si>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</si>
  <si>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</si>
  <si>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</si>
  <si>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</si>
  <si>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</si>
  <si>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</si>
  <si>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</si>
  <si>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</si>
  <si>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</si>
  <si>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</si>
  <si>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</si>
  <si>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</si>
  <si>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</si>
  <si>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</si>
  <si>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</si>
  <si>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</si>
  <si>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</si>
  <si>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</si>
  <si>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</si>
  <si>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</si>
  <si>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</si>
  <si>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</si>
  <si>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</si>
  <si>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</si>
  <si>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</si>
  <si>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</si>
  <si>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</si>
  <si>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</si>
  <si>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</si>
  <si>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</si>
  <si>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</si>
  <si>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</si>
  <si>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</si>
  <si>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</si>
  <si>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</si>
  <si>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</si>
  <si>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</si>
  <si>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</si>
  <si>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</si>
  <si>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</si>
  <si>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</si>
  <si>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</si>
  <si>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</si>
  <si>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</si>
  <si>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</si>
  <si>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</si>
  <si>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</si>
  <si>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</si>
  <si>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</si>
  <si>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</si>
  <si>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</si>
  <si>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</si>
  <si>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</si>
  <si>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</si>
  <si>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</si>
  <si>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</si>
  <si>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</si>
  <si>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</si>
  <si>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</si>
  <si>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</si>
  <si>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</si>
  <si>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</si>
  <si>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</si>
  <si>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</si>
  <si>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</si>
  <si>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</si>
  <si>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</si>
  <si>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</si>
  <si>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</si>
  <si>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</si>
  <si>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</si>
  <si>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</si>
  <si>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</si>
  <si>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</si>
  <si>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</si>
  <si>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</si>
  <si>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</si>
  <si>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</si>
  <si>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</si>
  <si>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</si>
  <si>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</si>
  <si>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</si>
  <si>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</si>
  <si>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</si>
  <si>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</si>
  <si>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</si>
  <si>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</si>
  <si>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</si>
  <si>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</si>
  <si>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</si>
  <si>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</si>
  <si>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</si>
  <si>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</si>
  <si>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</si>
  <si>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</si>
  <si>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</si>
  <si>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</si>
  <si>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</si>
  <si>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</si>
  <si>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</si>
  <si>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</si>
  <si>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</si>
  <si>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</si>
  <si>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</si>
  <si>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</si>
  <si>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</si>
  <si>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</si>
  <si>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</si>
  <si>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</si>
  <si>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</si>
  <si>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</si>
  <si>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</si>
  <si>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</si>
  <si>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</si>
  <si>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</si>
  <si>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</si>
  <si>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</si>
  <si>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</si>
  <si>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</si>
  <si>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</si>
  <si>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</si>
  <si>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</si>
  <si>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</si>
  <si>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</si>
  <si>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</si>
  <si>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</si>
  <si>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</si>
  <si>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</si>
  <si>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</si>
  <si>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</si>
  <si>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</si>
  <si>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</si>
  <si>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</si>
  <si>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</si>
  <si>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</si>
  <si>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</si>
  <si>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</si>
  <si>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</si>
  <si>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</si>
  <si>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</si>
  <si>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</si>
  <si>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</si>
  <si>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</si>
  <si>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</si>
  <si>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</si>
  <si>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</si>
  <si>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</si>
  <si>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</si>
  <si>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</si>
  <si>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</si>
  <si>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</si>
  <si>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</si>
  <si>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</si>
  <si>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</si>
  <si>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</si>
  <si>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</si>
  <si>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</si>
  <si>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</si>
  <si>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</si>
  <si>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</si>
  <si>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</si>
  <si>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</si>
  <si>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</si>
  <si>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</si>
  <si>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</si>
  <si>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</si>
  <si>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</si>
  <si>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</si>
  <si>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</si>
  <si>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</si>
  <si>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</si>
  <si>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</si>
  <si>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</si>
  <si>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</si>
  <si>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</si>
  <si>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</si>
  <si>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</si>
  <si>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</si>
  <si>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</si>
  <si>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</si>
  <si>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</si>
  <si>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</si>
  <si>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</si>
  <si>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</si>
  <si>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</si>
  <si>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</si>
  <si>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</si>
  <si>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</si>
  <si>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</si>
  <si>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</si>
  <si>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</si>
  <si>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</si>
  <si>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</si>
  <si>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</si>
  <si>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</si>
  <si>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</si>
  <si>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</si>
  <si>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</si>
  <si>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</si>
  <si>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</si>
  <si>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</si>
  <si>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</si>
  <si>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</si>
  <si>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</si>
  <si>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</si>
  <si>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</si>
  <si>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</si>
  <si>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</si>
  <si>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</si>
  <si>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</si>
  <si>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</si>
  <si>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</si>
  <si>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</si>
  <si>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</si>
  <si>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</si>
  <si>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</si>
  <si>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</si>
  <si>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</si>
  <si>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</si>
  <si>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</si>
  <si>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</si>
  <si>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</si>
  <si>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</si>
  <si>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</si>
  <si>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</si>
  <si>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</si>
  <si>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</si>
  <si>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</si>
  <si>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</si>
  <si>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</si>
  <si>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</si>
  <si>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</si>
  <si>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</si>
  <si>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</si>
  <si>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</si>
  <si>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</si>
  <si>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</si>
  <si>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</si>
  <si>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</si>
  <si>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</si>
  <si>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</si>
  <si>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</si>
  <si>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</si>
  <si>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</si>
  <si>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</si>
  <si>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</si>
  <si>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</si>
  <si>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</si>
  <si>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</si>
  <si>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</si>
  <si>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</si>
  <si>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</si>
  <si>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</si>
  <si>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</si>
  <si>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</si>
  <si>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</si>
  <si>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</si>
  <si>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</si>
  <si>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</si>
  <si>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</si>
  <si>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</si>
  <si>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</si>
  <si>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</si>
  <si>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</si>
  <si>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</si>
  <si>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</si>
  <si>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</si>
  <si>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</si>
  <si>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</si>
  <si>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</si>
  <si>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</si>
  <si>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</si>
  <si>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</si>
  <si>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</si>
  <si>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</si>
  <si>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</si>
  <si>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</si>
  <si>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</si>
  <si>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</si>
  <si>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</si>
  <si>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</si>
  <si>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</si>
  <si>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</si>
  <si>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</si>
  <si>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</si>
  <si>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</si>
  <si>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</si>
  <si>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</si>
  <si>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</si>
  <si>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</si>
  <si>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</si>
  <si>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</si>
  <si>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</si>
  <si>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</si>
  <si>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</si>
  <si>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</si>
  <si>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</si>
  <si>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</si>
  <si>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</si>
  <si>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</si>
  <si>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</si>
  <si>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</si>
  <si>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</si>
  <si>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</si>
  <si>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</si>
  <si>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</si>
  <si>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</si>
  <si>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</si>
  <si>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</si>
  <si>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</si>
  <si>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</si>
  <si>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</si>
  <si>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</si>
  <si>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</si>
  <si>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</si>
  <si>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</si>
  <si>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</si>
  <si>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</si>
  <si>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</si>
  <si>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</si>
  <si>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</si>
  <si>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</si>
  <si>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</si>
  <si>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</si>
  <si>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</si>
  <si>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</si>
  <si>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</si>
  <si>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</si>
  <si>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</si>
  <si>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</si>
  <si>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</si>
  <si>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</si>
  <si>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</si>
  <si>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</si>
  <si>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</si>
  <si>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</si>
  <si>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</si>
  <si>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</si>
  <si>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</si>
  <si>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</si>
  <si>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</si>
  <si>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</si>
  <si>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</si>
  <si>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</si>
  <si>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</si>
  <si>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</si>
  <si>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</si>
  <si>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</si>
  <si>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</si>
  <si>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</si>
  <si>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</si>
  <si>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</si>
  <si>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</si>
  <si>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</si>
  <si>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</si>
  <si>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</si>
  <si>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</si>
  <si>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</si>
  <si>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</si>
  <si>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</si>
  <si>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</si>
  <si>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</si>
  <si>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</si>
  <si>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</si>
  <si>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</si>
  <si>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</si>
  <si>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</si>
  <si>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</si>
  <si>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</si>
  <si>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</si>
  <si>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</si>
  <si>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</si>
  <si>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</si>
  <si>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</si>
  <si>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</si>
  <si>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</si>
  <si>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</si>
  <si>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</si>
  <si>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</si>
  <si>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</si>
  <si>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</si>
  <si>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</si>
  <si>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</si>
  <si>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</si>
  <si>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</si>
  <si>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</si>
  <si>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</si>
  <si>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</si>
  <si>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</si>
  <si>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</si>
  <si>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</si>
  <si>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</si>
  <si>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</si>
  <si>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</si>
  <si>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</si>
  <si>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</si>
  <si>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</si>
  <si>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</si>
  <si>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</si>
  <si>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</si>
  <si>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</si>
  <si>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</si>
  <si>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</si>
  <si>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</si>
  <si>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</si>
  <si>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</si>
  <si>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</si>
  <si>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</si>
  <si>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</si>
  <si>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</si>
  <si>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</si>
  <si>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</si>
  <si>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</si>
  <si>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</si>
  <si>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</si>
  <si>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</si>
  <si>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</si>
  <si>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</si>
  <si>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</si>
  <si>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</si>
  <si>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</si>
  <si>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</si>
  <si>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</si>
  <si>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</si>
  <si>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</si>
  <si>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</si>
  <si>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</si>
  <si>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</si>
  <si>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</si>
  <si>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</si>
  <si>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</si>
  <si>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</si>
  <si>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</si>
  <si>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</si>
  <si>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</si>
  <si>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</si>
  <si>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</si>
  <si>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</si>
  <si>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</si>
  <si>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</si>
  <si>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</si>
  <si>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</si>
  <si>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</si>
  <si>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</si>
  <si>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</si>
  <si>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</si>
  <si>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</si>
  <si>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</si>
  <si>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</si>
  <si>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</si>
  <si>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</si>
  <si>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</si>
  <si>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</si>
  <si>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</si>
  <si>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</si>
  <si>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</si>
  <si>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</si>
  <si>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</si>
  <si>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</si>
  <si>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</si>
  <si>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</si>
  <si>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</si>
  <si>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</si>
  <si>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</si>
  <si>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</si>
  <si>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</si>
  <si>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</si>
  <si>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</si>
  <si>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</si>
  <si>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</si>
  <si>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</si>
  <si>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</si>
  <si>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</si>
  <si>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</si>
  <si>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</si>
  <si>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</si>
  <si>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</si>
  <si>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</si>
  <si>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</si>
  <si>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</si>
  <si>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</si>
  <si>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</si>
  <si>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</si>
  <si>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</si>
  <si>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</si>
  <si>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</si>
  <si>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</si>
  <si>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</si>
  <si>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</si>
  <si>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</si>
  <si>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</si>
  <si>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</si>
  <si>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</si>
  <si>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</si>
  <si>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</si>
  <si>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</si>
  <si>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</si>
  <si>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</si>
  <si>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</si>
  <si>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</si>
  <si>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</si>
  <si>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</si>
  <si>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</si>
  <si>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</si>
  <si>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</si>
  <si>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</si>
  <si>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</si>
  <si>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</si>
  <si>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</si>
  <si>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</si>
  <si>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</si>
  <si>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</si>
  <si>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</si>
  <si>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</si>
  <si>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</si>
  <si>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</si>
  <si>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</si>
  <si>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</si>
  <si>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</si>
  <si>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</si>
  <si>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</si>
  <si>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</si>
  <si>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</si>
  <si>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</si>
  <si>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</si>
  <si>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</si>
  <si>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</si>
  <si>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</si>
  <si>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</si>
  <si>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</si>
  <si>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</si>
  <si>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</si>
  <si>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</si>
  <si>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</si>
  <si>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</si>
  <si>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</si>
  <si>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</si>
  <si>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</si>
  <si>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</si>
  <si>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</si>
  <si>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</si>
  <si>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</si>
  <si>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</si>
  <si>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</si>
  <si>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</si>
  <si>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</si>
  <si>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</si>
  <si>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</si>
  <si>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</si>
  <si>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</si>
  <si>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</si>
  <si>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</si>
  <si>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</si>
  <si>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</si>
  <si>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</si>
  <si>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</si>
  <si>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</si>
  <si>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</si>
  <si>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</si>
  <si>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</si>
  <si>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</si>
  <si>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</si>
  <si>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</si>
  <si>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</si>
  <si>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</si>
  <si>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</si>
  <si>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</si>
  <si>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</si>
  <si>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</si>
  <si>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</si>
  <si>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</si>
  <si>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</si>
  <si>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</si>
  <si>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</si>
  <si>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</si>
  <si>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</si>
  <si>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</si>
  <si>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</si>
  <si>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</si>
  <si>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</si>
  <si>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</si>
  <si>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</si>
  <si>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</si>
  <si>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</si>
  <si>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</si>
  <si>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</si>
  <si>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</si>
  <si>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</si>
  <si>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</si>
  <si>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</si>
  <si>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</si>
  <si>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</si>
  <si>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</si>
  <si>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</si>
  <si>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</si>
  <si>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</si>
  <si>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</si>
  <si>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</si>
  <si>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</si>
  <si>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</si>
  <si>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</si>
  <si>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</si>
  <si>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</si>
  <si>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</si>
  <si>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</si>
  <si>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</si>
  <si>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</si>
  <si>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</si>
  <si>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</si>
  <si>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</si>
  <si>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</si>
  <si>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</si>
  <si>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</si>
  <si>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</si>
  <si>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</si>
  <si>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</si>
  <si>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</si>
  <si>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</si>
  <si>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</si>
  <si>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</si>
  <si>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</si>
  <si>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</si>
  <si>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</si>
  <si>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</si>
  <si>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</si>
  <si>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</si>
  <si>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</si>
  <si>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</si>
  <si>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</si>
  <si>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</si>
  <si>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</si>
  <si>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</si>
  <si>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</si>
  <si>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</si>
  <si>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</si>
  <si>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</si>
  <si>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</si>
  <si>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</si>
  <si>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</si>
  <si>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</si>
  <si>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</si>
  <si>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</si>
  <si>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</si>
  <si>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</si>
  <si>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</si>
  <si>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</si>
  <si>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</si>
  <si>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</si>
  <si>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</si>
  <si>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</si>
  <si>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</si>
  <si>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</si>
  <si>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</si>
  <si>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</si>
  <si>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</si>
  <si>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</si>
  <si>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</si>
  <si>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</si>
  <si>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</si>
  <si>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</si>
  <si>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</si>
  <si>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</si>
  <si>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</si>
  <si>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</si>
  <si>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</si>
  <si>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</si>
  <si>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</si>
  <si>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</si>
  <si>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</si>
  <si>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</si>
  <si>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</si>
  <si>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</si>
  <si>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</si>
  <si>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</si>
  <si>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</si>
  <si>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</si>
  <si>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</si>
  <si>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</si>
  <si>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</si>
  <si>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</si>
  <si>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</si>
  <si>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</si>
  <si>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</si>
  <si>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</si>
  <si>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</si>
  <si>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</si>
  <si>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</si>
  <si>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</si>
  <si>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</si>
  <si>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</si>
  <si>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</si>
  <si>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</si>
  <si>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</si>
  <si>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</si>
  <si>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</si>
  <si>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</si>
  <si>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</si>
  <si>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</si>
  <si>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</si>
  <si>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</si>
  <si>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</si>
  <si>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</si>
  <si>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</si>
  <si>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</si>
  <si>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</si>
  <si>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</si>
  <si>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</si>
  <si>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</si>
  <si>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</si>
  <si>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</si>
  <si>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</si>
  <si>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</si>
  <si>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</si>
  <si>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</si>
  <si>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</si>
  <si>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</si>
  <si>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</si>
  <si>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</si>
  <si>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</si>
  <si>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</si>
  <si>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</si>
  <si>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</si>
  <si>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</si>
  <si>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</si>
  <si>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</si>
  <si>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</si>
  <si>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</si>
  <si>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</si>
  <si>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</si>
  <si>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</si>
  <si>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</si>
  <si>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</si>
  <si>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</si>
  <si>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</si>
  <si>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</si>
  <si>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</si>
  <si>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</si>
  <si>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</si>
  <si>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</si>
  <si>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</si>
  <si>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</si>
  <si>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</si>
  <si>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</si>
  <si>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</si>
  <si>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</si>
  <si>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</si>
  <si>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</si>
  <si>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</si>
  <si>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</si>
  <si>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</si>
  <si>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</si>
  <si>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</si>
  <si>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</si>
  <si>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</si>
  <si>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</si>
  <si>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</si>
  <si>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</si>
  <si>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</si>
  <si>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</si>
  <si>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</si>
  <si>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</si>
  <si>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</si>
  <si>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</si>
  <si>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</si>
  <si>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</si>
  <si>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</si>
  <si>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</si>
  <si>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</si>
  <si>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</si>
  <si>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</si>
  <si>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</si>
  <si>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</si>
  <si>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</si>
  <si>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</si>
  <si>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</si>
  <si>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</si>
  <si>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</si>
  <si>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</si>
  <si>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</si>
  <si>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</si>
  <si>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</si>
  <si>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</si>
  <si>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</si>
  <si>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</si>
  <si>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</si>
  <si>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</si>
  <si>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</si>
  <si>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</si>
  <si>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</si>
  <si>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</si>
  <si>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</si>
  <si>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</si>
  <si>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</si>
  <si>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</si>
  <si>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</si>
  <si>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</si>
  <si>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</si>
  <si>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</si>
  <si>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</si>
  <si>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</si>
  <si>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</si>
  <si>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</si>
  <si>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</si>
  <si>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</si>
  <si>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</si>
  <si>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</si>
  <si>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</si>
  <si>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</si>
  <si>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</si>
  <si>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</si>
  <si>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</si>
  <si>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</si>
  <si>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</si>
  <si>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</si>
  <si>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</si>
  <si>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</si>
  <si>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</si>
  <si>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</si>
  <si>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</si>
  <si>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</si>
  <si>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</si>
  <si>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</si>
  <si>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</si>
  <si>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</si>
  <si>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</si>
  <si>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</si>
  <si>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</si>
  <si>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</si>
  <si>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</si>
  <si>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</si>
  <si>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</si>
  <si>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</si>
  <si>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</si>
  <si>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</si>
  <si>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</si>
  <si>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</si>
  <si>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</si>
  <si>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</si>
  <si>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</si>
  <si>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</si>
  <si>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</si>
  <si>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</si>
  <si>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</si>
  <si>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</si>
  <si>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</si>
  <si>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</si>
  <si>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</si>
  <si>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</si>
  <si>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</si>
  <si>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</si>
  <si>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</si>
  <si>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</si>
  <si>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</si>
  <si>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</si>
  <si>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</si>
  <si>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</si>
  <si>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</si>
  <si>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</si>
  <si>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</si>
  <si>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</si>
  <si>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</si>
  <si>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</si>
  <si>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</si>
  <si>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</si>
  <si>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</si>
  <si>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</si>
  <si>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</si>
  <si>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</si>
  <si>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</si>
  <si>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</si>
  <si>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</si>
  <si>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</si>
  <si>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</si>
  <si>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</si>
  <si>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</si>
  <si>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</si>
  <si>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</si>
  <si>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</si>
  <si>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</si>
  <si>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</si>
  <si>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</si>
  <si>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</si>
  <si>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</si>
  <si>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</si>
  <si>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</si>
  <si>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</si>
  <si>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</si>
  <si>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</si>
  <si>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</si>
  <si>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</si>
  <si>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</si>
  <si>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</si>
  <si>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</si>
  <si>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</si>
  <si>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</si>
  <si>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</si>
  <si>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</si>
  <si>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</si>
  <si>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</si>
  <si>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</si>
  <si>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</si>
  <si>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</si>
  <si>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</si>
  <si>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</si>
  <si>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</si>
  <si>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</si>
  <si>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</si>
  <si>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</si>
  <si>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</si>
  <si>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</si>
  <si>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</si>
  <si>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</si>
  <si>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</si>
  <si>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</si>
  <si>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</si>
  <si>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</si>
  <si>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</si>
  <si>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</si>
  <si>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</si>
  <si>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</si>
  <si>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</si>
  <si>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</si>
  <si>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</si>
  <si>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</si>
  <si>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</si>
  <si>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</si>
  <si>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</si>
  <si>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</si>
  <si>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</si>
  <si>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</si>
  <si>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</si>
  <si>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</si>
  <si>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</si>
  <si>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</si>
  <si>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</si>
  <si>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</si>
  <si>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</si>
  <si>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</si>
  <si>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</si>
  <si>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</si>
  <si>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</si>
  <si>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</si>
  <si>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</si>
  <si>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</si>
  <si>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</si>
  <si>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</si>
  <si>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</si>
  <si>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</si>
  <si>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</si>
  <si>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</si>
  <si>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</si>
  <si>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</si>
  <si>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</si>
  <si>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</si>
  <si>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</si>
  <si>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</si>
  <si>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</si>
  <si>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</si>
  <si>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</si>
  <si>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</si>
  <si>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</si>
  <si>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</si>
  <si>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</si>
  <si>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</si>
  <si>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</si>
  <si>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</si>
  <si>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</si>
  <si>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</si>
  <si>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</si>
  <si>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</si>
  <si>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</si>
  <si>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</si>
  <si>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</si>
  <si>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</si>
  <si>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</si>
  <si>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</si>
  <si>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</si>
  <si>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</si>
  <si>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</si>
  <si>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</si>
  <si>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</si>
  <si>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</si>
  <si>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</si>
  <si>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</si>
  <si>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</si>
  <si>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</si>
  <si>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</si>
  <si>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</si>
  <si>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</si>
  <si>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</si>
  <si>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</si>
  <si>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</si>
  <si>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</si>
  <si>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</si>
  <si>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</si>
  <si>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</si>
  <si>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</si>
  <si>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</si>
  <si>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</si>
  <si>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</si>
  <si>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</si>
  <si>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</si>
  <si>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</si>
  <si>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</si>
  <si>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</si>
  <si>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</si>
  <si>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</si>
  <si>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</si>
  <si>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</si>
  <si>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</si>
  <si>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</si>
  <si>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</si>
  <si>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</si>
  <si>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</si>
  <si>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</si>
  <si>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</si>
  <si>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</si>
  <si>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</si>
  <si>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</si>
  <si>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</si>
  <si>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</si>
  <si>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</si>
  <si>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</si>
  <si>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</si>
  <si>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</si>
  <si>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</si>
  <si>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</si>
  <si>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</si>
  <si>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</si>
  <si>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</si>
  <si>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</si>
  <si>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</si>
  <si>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</si>
  <si>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</si>
  <si>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</si>
  <si>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</si>
  <si>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</si>
  <si>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</si>
  <si>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</si>
  <si>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</si>
  <si>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</si>
  <si>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</si>
  <si>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</si>
  <si>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</si>
  <si>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</si>
  <si>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</si>
  <si>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</si>
  <si>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</si>
  <si>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</si>
  <si>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</si>
  <si>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</si>
  <si>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</si>
  <si>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</si>
  <si>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</si>
  <si>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</si>
  <si>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</si>
  <si>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</si>
  <si>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</si>
  <si>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</si>
  <si>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</si>
  <si>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</si>
  <si>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</si>
  <si>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</si>
  <si>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</si>
  <si>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</si>
  <si>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</si>
  <si>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</si>
  <si>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</si>
  <si>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</si>
  <si>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</si>
  <si>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</si>
  <si>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</si>
  <si>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</si>
  <si>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</si>
  <si>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</si>
  <si>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</si>
  <si>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</si>
  <si>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</si>
  <si>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</si>
  <si>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</si>
  <si>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</si>
  <si>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</si>
  <si>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</si>
  <si>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</si>
  <si>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</si>
  <si>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</si>
  <si>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</si>
  <si>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</si>
  <si>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</si>
  <si>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</si>
  <si>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</si>
  <si>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</si>
  <si>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</si>
  <si>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</si>
  <si>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</si>
  <si>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</si>
  <si>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</si>
  <si>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</si>
  <si>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</si>
  <si>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</si>
  <si>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</si>
  <si>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</si>
  <si>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</si>
  <si>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</si>
  <si>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</si>
  <si>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</si>
  <si>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</si>
  <si>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</si>
  <si>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</si>
  <si>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</si>
  <si>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</si>
  <si>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</si>
  <si>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</si>
  <si>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</si>
  <si>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</si>
  <si>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</si>
  <si>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</si>
  <si>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</si>
  <si>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</si>
  <si>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</si>
  <si>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</si>
  <si>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</si>
  <si>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</si>
  <si>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</si>
  <si>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</si>
  <si>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</si>
  <si>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</si>
  <si>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</si>
  <si>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</si>
  <si>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</si>
  <si>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</si>
  <si>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</si>
  <si>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</si>
  <si>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</si>
  <si>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</si>
  <si>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</si>
  <si>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</si>
  <si>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</si>
  <si>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</si>
  <si>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</si>
  <si>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</si>
  <si>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</si>
  <si>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</si>
  <si>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</si>
  <si>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</si>
  <si>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</si>
  <si>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</si>
  <si>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</si>
  <si>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</si>
  <si>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</si>
  <si>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</si>
  <si>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</si>
  <si>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</si>
  <si>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</si>
  <si>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</si>
  <si>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</si>
  <si>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</si>
  <si>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</si>
  <si>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</si>
  <si>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</si>
  <si>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</si>
  <si>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</si>
  <si>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</si>
  <si>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</si>
  <si>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</si>
  <si>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</si>
  <si>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</si>
  <si>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</si>
  <si>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</si>
  <si>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</si>
  <si>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</si>
  <si>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</si>
  <si>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</si>
  <si>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</si>
  <si>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</si>
  <si>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</si>
  <si>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</si>
  <si>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</si>
  <si>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</si>
  <si>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</si>
  <si>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</si>
  <si>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</si>
  <si>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</si>
  <si>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</si>
  <si>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</si>
  <si>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</si>
  <si>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</si>
  <si>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</si>
  <si>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</si>
  <si>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</si>
  <si>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</si>
  <si>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</si>
  <si>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</si>
  <si>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</si>
  <si>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</si>
  <si>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</si>
  <si>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</si>
  <si>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</si>
  <si>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</si>
  <si>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</si>
  <si>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</si>
  <si>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</si>
  <si>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</si>
  <si>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</si>
  <si>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</si>
  <si>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</si>
  <si>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</si>
  <si>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</si>
  <si>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</si>
  <si>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</si>
  <si>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</si>
  <si>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</si>
  <si>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</si>
  <si>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</si>
  <si>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</si>
  <si>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</si>
  <si>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</si>
  <si>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</si>
  <si>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</si>
  <si>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</si>
  <si>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</si>
  <si>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</si>
  <si>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</si>
  <si>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</si>
  <si>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</si>
  <si>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</si>
  <si>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</si>
  <si>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</si>
  <si>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</si>
  <si>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</si>
  <si>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</si>
  <si>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</si>
  <si>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</si>
  <si>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</si>
  <si>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</si>
  <si>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</si>
  <si>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</si>
  <si>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</si>
  <si>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</si>
  <si>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</si>
  <si>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</si>
  <si>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</si>
  <si>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</si>
  <si>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</si>
  <si>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</si>
  <si>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</si>
  <si>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</si>
  <si>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</si>
  <si>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</si>
  <si>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</si>
  <si>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</si>
  <si>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</si>
  <si>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</si>
  <si>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</si>
  <si>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</si>
  <si>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</si>
  <si>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</si>
  <si>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</si>
  <si>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</si>
  <si>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</si>
  <si>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</si>
  <si>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</si>
  <si>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</si>
  <si>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</si>
  <si>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</si>
  <si>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</si>
  <si>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</si>
  <si>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</si>
  <si>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</si>
  <si>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</si>
  <si>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</si>
  <si>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</si>
  <si>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</si>
  <si>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</si>
  <si>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</si>
  <si>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</si>
  <si>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</si>
  <si>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</si>
  <si>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</si>
  <si>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</si>
  <si>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</si>
  <si>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</si>
  <si>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</si>
  <si>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</si>
  <si>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</si>
  <si>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</si>
  <si>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</si>
  <si>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</si>
  <si>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</si>
  <si>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</si>
  <si>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</si>
  <si>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</si>
  <si>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</si>
  <si>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</si>
  <si>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</si>
  <si>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</si>
  <si>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</si>
  <si>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</si>
  <si>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</si>
  <si>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</si>
  <si>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</si>
  <si>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</si>
  <si>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</si>
  <si>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</si>
  <si>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</si>
  <si>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</si>
  <si>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</si>
  <si>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</si>
  <si>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</si>
  <si>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</si>
  <si>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</si>
  <si>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</si>
  <si>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</si>
  <si>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</si>
  <si>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</si>
  <si>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</si>
  <si>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</si>
  <si>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</si>
  <si>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</si>
  <si>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</si>
  <si>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</si>
  <si>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</si>
  <si>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</si>
  <si>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</si>
  <si>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</si>
  <si>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</si>
  <si>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</si>
  <si>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</si>
  <si>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</si>
  <si>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</si>
  <si>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</si>
  <si>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</si>
  <si>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</si>
  <si>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</si>
  <si>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</si>
  <si>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</si>
  <si>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</si>
  <si>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</si>
  <si>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</si>
  <si>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</si>
  <si>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</si>
  <si>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</si>
  <si>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</si>
  <si>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</si>
  <si>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</si>
  <si>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</si>
  <si>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</si>
  <si>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</si>
  <si>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</si>
  <si>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</si>
  <si>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</si>
  <si>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</si>
  <si>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</si>
  <si>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</si>
  <si>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</si>
  <si>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</si>
  <si>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</si>
  <si>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</si>
  <si>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</si>
  <si>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</si>
  <si>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</si>
  <si>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</si>
  <si>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</si>
  <si>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</si>
  <si>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</si>
  <si>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</si>
  <si>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</si>
  <si>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</si>
  <si>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</si>
  <si>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</si>
  <si>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</si>
  <si>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</si>
  <si>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</si>
  <si>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</si>
  <si>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</si>
  <si>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</si>
  <si>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</si>
  <si>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</si>
  <si>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</si>
  <si>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</si>
  <si>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</si>
  <si>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</si>
  <si>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</si>
  <si>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</si>
  <si>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</si>
  <si>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</si>
  <si>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</si>
  <si>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</si>
  <si>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</si>
  <si>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</si>
  <si>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</si>
  <si>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</si>
  <si>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</si>
  <si>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</si>
  <si>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</si>
  <si>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</si>
  <si>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</si>
  <si>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</si>
  <si>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</si>
  <si>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</si>
  <si>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</si>
  <si>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</si>
  <si>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</si>
  <si>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</si>
  <si>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</si>
  <si>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</si>
  <si>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</si>
  <si>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</si>
  <si>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</si>
  <si>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</si>
  <si>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</si>
  <si>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</si>
  <si>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</si>
  <si>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</si>
  <si>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</si>
  <si>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</si>
  <si>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</si>
  <si>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</si>
  <si>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</si>
  <si>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</si>
  <si>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</si>
  <si>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</si>
  <si>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</si>
  <si>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</si>
  <si>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</si>
  <si>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</si>
  <si>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</si>
  <si>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</si>
  <si>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</si>
  <si>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</si>
  <si>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</si>
  <si>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</si>
  <si>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</si>
  <si>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</si>
  <si>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</si>
  <si>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</si>
  <si>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</si>
  <si>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</si>
  <si>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</si>
  <si>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</si>
  <si>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</si>
  <si>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</si>
  <si>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</si>
  <si>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</si>
  <si>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</si>
  <si>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</si>
  <si>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</si>
  <si>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</si>
  <si>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</si>
  <si>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</si>
  <si>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</si>
  <si>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</si>
  <si>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</si>
  <si>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</si>
  <si>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</si>
  <si>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</si>
  <si>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</si>
  <si>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</si>
  <si>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</si>
  <si>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</si>
  <si>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</si>
  <si>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</si>
  <si>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</si>
  <si>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</si>
  <si>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</si>
  <si>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</si>
  <si>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</si>
  <si>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</si>
  <si>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</si>
  <si>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</si>
  <si>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</si>
  <si>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</si>
  <si>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</si>
  <si>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</si>
  <si>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</si>
  <si>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</si>
  <si>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</si>
  <si>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</si>
  <si>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</si>
  <si>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</si>
  <si>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</si>
  <si>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</si>
  <si>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</si>
  <si>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</si>
  <si>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</si>
  <si>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</si>
  <si>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</si>
  <si>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</si>
  <si>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</si>
  <si>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</si>
  <si>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</si>
  <si>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</si>
  <si>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</si>
  <si>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</si>
  <si>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</si>
  <si>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</si>
  <si>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</si>
  <si>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</si>
  <si>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</si>
  <si>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</si>
  <si>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</si>
  <si>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</si>
  <si>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</si>
  <si>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</si>
  <si>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</si>
  <si>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</si>
  <si>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</si>
  <si>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</si>
  <si>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</si>
  <si>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</si>
  <si>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</si>
  <si>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</si>
  <si>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</si>
  <si>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</si>
  <si>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</si>
  <si>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</si>
  <si>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</si>
  <si>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</si>
  <si>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</si>
  <si>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</si>
  <si>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</si>
  <si>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</si>
  <si>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</si>
  <si>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</si>
  <si>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</si>
  <si>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</si>
  <si>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</si>
  <si>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</si>
  <si>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</si>
  <si>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</si>
  <si>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</si>
  <si>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</si>
  <si>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</si>
  <si>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</si>
  <si>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</si>
  <si>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</si>
  <si>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</si>
  <si>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</si>
  <si>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</si>
  <si>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</si>
  <si>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</si>
  <si>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</si>
  <si>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</si>
  <si>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</si>
  <si>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</si>
  <si>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</si>
  <si>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</si>
  <si>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</si>
  <si>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</si>
  <si>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</si>
  <si>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</si>
  <si>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</si>
  <si>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</si>
  <si>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</si>
  <si>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</si>
  <si>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</si>
  <si>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</si>
  <si>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</si>
  <si>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</si>
  <si>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</si>
  <si>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</si>
  <si>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</si>
  <si>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</si>
  <si>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</si>
  <si>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</si>
  <si>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</si>
  <si>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</si>
  <si>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</si>
  <si>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</si>
  <si>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</si>
  <si>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</si>
  <si>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</si>
  <si>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</si>
  <si>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</si>
  <si>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</si>
  <si>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</si>
  <si>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</si>
  <si>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</si>
  <si>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</si>
  <si>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</si>
  <si>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</si>
  <si>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</si>
  <si>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</si>
  <si>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</si>
  <si>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</si>
  <si>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</si>
  <si>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</si>
  <si>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</si>
  <si>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</si>
  <si>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</si>
  <si>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</si>
  <si>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</si>
  <si>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</si>
  <si>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</si>
  <si>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</si>
  <si>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</si>
  <si>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</si>
  <si>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</si>
  <si>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</si>
  <si>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</si>
  <si>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</si>
  <si>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</si>
  <si>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</si>
  <si>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</si>
  <si>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</si>
  <si>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</si>
  <si>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</si>
  <si>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</si>
  <si>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</si>
  <si>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</si>
  <si>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</si>
  <si>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</si>
  <si>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</si>
  <si>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</si>
  <si>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</si>
  <si>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</si>
  <si>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</si>
  <si>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</si>
  <si>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</si>
  <si>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</si>
  <si>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</si>
  <si>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</si>
  <si>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</si>
  <si>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</si>
  <si>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</si>
  <si>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</si>
  <si>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</si>
  <si>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</si>
  <si>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</si>
  <si>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</si>
  <si>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</si>
  <si>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</si>
  <si>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</si>
  <si>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</si>
  <si>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</si>
  <si>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</si>
  <si>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</si>
  <si>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</si>
  <si>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</si>
  <si>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</si>
  <si>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</si>
  <si>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</si>
  <si>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</si>
  <si>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</si>
  <si>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</si>
  <si>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</si>
  <si>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</si>
  <si>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</si>
  <si>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</si>
  <si>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</si>
  <si>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</si>
  <si>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</si>
  <si>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</si>
  <si>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</si>
  <si>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</si>
  <si>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</si>
  <si>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</si>
  <si>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</si>
  <si>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</si>
  <si>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</si>
  <si>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</si>
  <si>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</si>
  <si>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</si>
  <si>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</si>
  <si>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</si>
  <si>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</si>
  <si>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</si>
  <si>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</si>
  <si>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</si>
  <si>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</si>
  <si>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</si>
  <si>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</si>
  <si>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</si>
  <si>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</si>
  <si>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</si>
  <si>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</si>
  <si>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</si>
  <si>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</si>
  <si>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</si>
  <si>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</si>
  <si>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</si>
  <si>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</si>
  <si>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</si>
  <si>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</si>
  <si>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</si>
  <si>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</si>
  <si>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</si>
  <si>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</si>
  <si>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</si>
  <si>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</si>
  <si>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</si>
  <si>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</si>
  <si>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</si>
  <si>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</si>
  <si>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</si>
  <si>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</si>
  <si>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</si>
  <si>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</si>
  <si>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</si>
  <si>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</si>
  <si>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</si>
  <si>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</si>
  <si>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</si>
  <si>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</si>
  <si>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</si>
  <si>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</si>
  <si>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</si>
  <si>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</si>
  <si>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</si>
  <si>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</si>
  <si>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</si>
  <si>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</si>
  <si>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</si>
  <si>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</si>
  <si>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</si>
  <si>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</si>
  <si>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</si>
  <si>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</si>
  <si>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</si>
  <si>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</si>
  <si>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</si>
  <si>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</si>
  <si>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</si>
  <si>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</si>
  <si>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</si>
  <si>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</si>
  <si>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</si>
  <si>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</si>
  <si>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</si>
  <si>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</si>
  <si>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</si>
  <si>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</si>
  <si>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</si>
  <si>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</si>
  <si>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</si>
  <si>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</si>
  <si>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</si>
  <si>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</si>
  <si>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</si>
  <si>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</si>
  <si>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</si>
  <si>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</si>
  <si>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</si>
  <si>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</si>
  <si>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</si>
  <si>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</si>
  <si>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</si>
  <si>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</si>
  <si>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</si>
  <si>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</si>
  <si>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</si>
  <si>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</si>
  <si>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</si>
  <si>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</si>
  <si>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</si>
  <si>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</si>
  <si>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</si>
  <si>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</si>
  <si>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</si>
  <si>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</si>
  <si>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</si>
  <si>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</si>
  <si>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</si>
  <si>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</si>
  <si>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</si>
  <si>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</si>
  <si>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</si>
  <si>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</si>
  <si>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</si>
  <si>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</si>
  <si>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</si>
  <si>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</si>
  <si>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</si>
  <si>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</si>
  <si>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</si>
  <si>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</si>
  <si>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</si>
  <si>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</si>
  <si>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</si>
  <si>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</si>
  <si>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</si>
  <si>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</si>
  <si>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</si>
  <si>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</si>
  <si>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</si>
  <si>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</si>
  <si>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</si>
  <si>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</si>
  <si>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</si>
  <si>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</si>
  <si>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</si>
  <si>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</si>
  <si>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</si>
  <si>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</si>
  <si>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</si>
  <si>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</si>
  <si>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</si>
  <si>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</si>
  <si>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</si>
  <si>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</si>
  <si>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</si>
  <si>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</si>
  <si>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</si>
  <si>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</si>
  <si>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</si>
  <si>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</si>
  <si>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</si>
  <si>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</si>
  <si>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</si>
  <si>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</si>
  <si>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</si>
  <si>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</si>
  <si>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</si>
  <si>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</si>
  <si>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</si>
  <si>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</si>
  <si>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</si>
  <si>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</si>
  <si>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</si>
  <si>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</si>
  <si>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</si>
  <si>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</si>
  <si>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</si>
  <si>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</si>
  <si>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</si>
  <si>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</si>
  <si>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</si>
  <si>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</si>
  <si>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</si>
  <si>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</si>
  <si>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</si>
  <si>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</si>
  <si>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</si>
  <si>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</si>
  <si>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</si>
  <si>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</si>
  <si>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</si>
  <si>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</si>
  <si>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</si>
  <si>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</si>
  <si>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</si>
  <si>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</si>
  <si>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</si>
  <si>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</si>
  <si>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</si>
  <si>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</si>
  <si>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</si>
  <si>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</si>
  <si>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</si>
  <si>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</si>
  <si>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</si>
  <si>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</si>
  <si>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</si>
  <si>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</si>
  <si>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</si>
  <si>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</si>
  <si>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</si>
  <si>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</si>
  <si>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</si>
  <si>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</si>
  <si>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</si>
  <si>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</si>
  <si>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</si>
  <si>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</si>
  <si>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</si>
  <si>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</si>
  <si>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</si>
  <si>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</si>
  <si>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</si>
  <si>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</si>
  <si>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</si>
  <si>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</si>
  <si>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</si>
  <si>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</si>
  <si>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</si>
  <si>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</si>
  <si>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</si>
  <si>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</si>
  <si>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</si>
  <si>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</si>
  <si>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</si>
  <si>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</si>
  <si>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</si>
  <si>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</si>
  <si>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</si>
  <si>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</si>
  <si>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</si>
  <si>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</si>
  <si>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</si>
  <si>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</si>
  <si>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</si>
  <si>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</si>
  <si>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</si>
  <si>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</si>
  <si>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</si>
  <si>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</si>
  <si>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</si>
  <si>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</si>
  <si>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</si>
  <si>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</si>
  <si>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</si>
  <si>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</si>
  <si>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</si>
  <si>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</si>
  <si>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</si>
  <si>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</si>
  <si>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</si>
  <si>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</si>
  <si>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</si>
  <si>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</si>
  <si>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</si>
  <si>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</si>
  <si>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</si>
  <si>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</si>
  <si>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</si>
  <si>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</si>
  <si>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</si>
  <si>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</si>
  <si>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</si>
  <si>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</si>
  <si>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</si>
  <si>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</si>
  <si>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</si>
  <si>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</si>
  <si>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</si>
  <si>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</si>
  <si>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</si>
  <si>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</si>
  <si>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</si>
  <si>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</si>
  <si>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</si>
  <si>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</si>
  <si>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</si>
  <si>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</si>
  <si>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</si>
  <si>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</si>
  <si>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</si>
  <si>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</si>
  <si>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</si>
  <si>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</si>
  <si>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</si>
  <si>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</si>
  <si>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</si>
  <si>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</si>
  <si>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</si>
  <si>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</si>
  <si>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</si>
  <si>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</si>
  <si>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</si>
  <si>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</si>
  <si>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</si>
  <si>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</si>
  <si>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</si>
  <si>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</si>
  <si>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</si>
  <si>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</si>
  <si>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</si>
  <si>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</si>
  <si>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</si>
  <si>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</si>
  <si>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</si>
  <si>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</si>
  <si>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</si>
  <si>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</si>
  <si>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</si>
  <si>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</si>
  <si>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</si>
  <si>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</si>
  <si>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</si>
  <si>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</si>
  <si>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</si>
  <si>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</si>
  <si>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</si>
  <si>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</si>
  <si>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</si>
  <si>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</si>
  <si>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</si>
  <si>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</si>
  <si>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</si>
  <si>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</si>
  <si>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</si>
  <si>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</si>
  <si>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</si>
  <si>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</si>
  <si>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</si>
  <si>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</si>
  <si>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</si>
  <si>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</si>
  <si>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</si>
  <si>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</si>
  <si>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</si>
  <si>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</si>
  <si>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</si>
  <si>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</si>
  <si>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</si>
  <si>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</si>
  <si>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</si>
  <si>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</si>
  <si>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</si>
  <si>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</si>
  <si>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</si>
  <si>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</si>
  <si>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</si>
  <si>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</si>
  <si>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</si>
  <si>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</si>
  <si>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</si>
  <si>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</si>
  <si>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</si>
  <si>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</si>
  <si>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</si>
  <si>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</si>
  <si>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</si>
  <si>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</si>
  <si>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</si>
  <si>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</si>
  <si>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</si>
  <si>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</si>
  <si>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</si>
  <si>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</si>
  <si>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</si>
  <si>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</si>
  <si>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</si>
  <si>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</si>
  <si>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</si>
  <si>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</si>
  <si>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</si>
  <si>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</si>
  <si>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</si>
  <si>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</si>
  <si>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</si>
  <si>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</si>
  <si>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</si>
  <si>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</si>
  <si>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</si>
  <si>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</si>
  <si>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</si>
  <si>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</si>
  <si>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</si>
  <si>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</si>
  <si>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</si>
  <si>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</si>
  <si>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</si>
  <si>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</si>
  <si>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</si>
  <si>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</si>
  <si>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</si>
  <si>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</si>
  <si>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</si>
  <si>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</si>
  <si>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</si>
  <si>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</si>
  <si>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</si>
  <si>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</si>
  <si>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</si>
  <si>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</si>
  <si>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</si>
  <si>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</si>
  <si>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</si>
  <si>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</si>
  <si>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</si>
  <si>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</si>
  <si>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</si>
  <si>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</si>
  <si>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</si>
  <si>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</si>
  <si>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</si>
  <si>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</si>
  <si>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</si>
  <si>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</si>
  <si>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</si>
  <si>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</si>
  <si>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</si>
  <si>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</si>
  <si>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</si>
  <si>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</si>
  <si>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</si>
  <si>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</si>
  <si>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</si>
  <si>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</si>
  <si>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</si>
  <si>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</si>
  <si>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</si>
  <si>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</si>
  <si>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</si>
  <si>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</si>
  <si>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</si>
  <si>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</si>
  <si>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</si>
  <si>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</si>
  <si>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</si>
  <si>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</si>
  <si>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</si>
  <si>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</si>
  <si>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</si>
  <si>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</si>
  <si>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</si>
  <si>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</si>
  <si>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</si>
  <si>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</si>
  <si>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</si>
  <si>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</si>
  <si>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</si>
  <si>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</si>
  <si>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</si>
  <si>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</si>
  <si>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</si>
  <si>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</si>
  <si>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</si>
  <si>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</si>
  <si>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</si>
  <si>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</si>
  <si>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</si>
  <si>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</si>
  <si>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</si>
  <si>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</si>
  <si>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</si>
  <si>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</si>
  <si>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</si>
  <si>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</si>
  <si>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</si>
  <si>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</si>
  <si>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</si>
  <si>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</si>
  <si>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</si>
  <si>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</si>
  <si>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</si>
  <si>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</si>
  <si>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</si>
  <si>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</si>
  <si>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</si>
  <si>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</si>
  <si>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</si>
  <si>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</si>
  <si>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</si>
  <si>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</si>
  <si>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</si>
  <si>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</si>
  <si>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</si>
  <si>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</si>
  <si>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</si>
  <si>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</si>
  <si>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</si>
  <si>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</si>
  <si>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</si>
  <si>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</si>
  <si>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</si>
  <si>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</si>
  <si>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</si>
  <si>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</si>
  <si>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</si>
  <si>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</si>
  <si>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</si>
  <si>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</si>
  <si>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</si>
  <si>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</si>
  <si>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</si>
  <si>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</si>
  <si>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</si>
  <si>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</si>
  <si>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</si>
  <si>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</si>
  <si>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</si>
  <si>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</si>
  <si>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</si>
  <si>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</si>
  <si>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</si>
  <si>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</si>
  <si>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</si>
  <si>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</si>
  <si>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</si>
  <si>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</si>
  <si>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</si>
  <si>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</si>
  <si>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</si>
  <si>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</si>
  <si>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</si>
  <si>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</si>
  <si>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</si>
  <si>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</si>
  <si>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</si>
  <si>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</si>
  <si>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</si>
  <si>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</si>
  <si>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</si>
  <si>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</si>
  <si>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</si>
  <si>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</si>
  <si>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</si>
  <si>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</si>
  <si>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</si>
  <si>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</si>
  <si>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</si>
  <si>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</si>
  <si>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</si>
  <si>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</si>
  <si>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</si>
  <si>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</si>
  <si>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</si>
  <si>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</si>
  <si>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</si>
  <si>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</si>
  <si>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</si>
  <si>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</si>
  <si>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</si>
  <si>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</si>
  <si>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</si>
  <si>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</si>
  <si>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</si>
  <si>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</si>
  <si>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</si>
  <si>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</si>
  <si>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</si>
  <si>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</si>
  <si>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</si>
  <si>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</si>
  <si>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</si>
  <si>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</si>
  <si>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</si>
  <si>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</si>
  <si>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</si>
  <si>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</si>
  <si>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</si>
  <si>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</si>
  <si>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</si>
  <si>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</si>
  <si>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</si>
  <si>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</si>
  <si>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</si>
  <si>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</si>
  <si>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</si>
  <si>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</si>
  <si>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</si>
  <si>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</si>
  <si>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</si>
  <si>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</si>
  <si>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</si>
  <si>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</si>
  <si>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</si>
  <si>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</si>
  <si>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</si>
  <si>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</si>
  <si>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</si>
  <si>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</si>
  <si>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</si>
  <si>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</si>
  <si>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</si>
  <si>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</si>
  <si>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</si>
  <si>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</si>
  <si>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</si>
  <si>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</si>
  <si>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</si>
  <si>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</si>
  <si>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</si>
  <si>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</si>
  <si>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</si>
  <si>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</si>
  <si>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</si>
  <si>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</si>
  <si>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</si>
  <si>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</si>
  <si>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</si>
  <si>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</si>
  <si>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</si>
  <si>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</si>
  <si>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</si>
  <si>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</si>
  <si>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</si>
  <si>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</si>
  <si>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</si>
  <si>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</si>
  <si>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</si>
  <si>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</si>
  <si>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</si>
  <si>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</si>
  <si>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</si>
  <si>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</si>
  <si>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</si>
  <si>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</si>
  <si>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</si>
  <si>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</si>
  <si>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</si>
  <si>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</si>
  <si>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</si>
  <si>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</si>
  <si>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</si>
  <si>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</si>
  <si>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</si>
  <si>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</si>
  <si>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</si>
  <si>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</si>
  <si>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</si>
  <si>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</si>
  <si>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</si>
  <si>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</si>
  <si>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</si>
  <si>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</si>
  <si>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</si>
  <si>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</si>
  <si>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</si>
  <si>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</si>
  <si>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</si>
  <si>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</si>
  <si>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</si>
  <si>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</si>
  <si>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</si>
  <si>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</si>
  <si>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</si>
  <si>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</si>
  <si>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</si>
  <si>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</si>
  <si>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</si>
  <si>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</si>
  <si>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</si>
  <si>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</si>
  <si>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</si>
  <si>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</si>
  <si>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</si>
  <si>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</si>
  <si>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</si>
  <si>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</si>
  <si>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</si>
  <si>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</si>
  <si>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</si>
  <si>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</si>
  <si>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</si>
  <si>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</si>
  <si>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</si>
  <si>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</si>
  <si>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</si>
  <si>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</si>
  <si>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</si>
  <si>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</si>
  <si>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</si>
  <si>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</si>
  <si>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</si>
  <si>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</si>
  <si>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</si>
  <si>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</si>
  <si>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</si>
  <si>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</si>
  <si>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</si>
  <si>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</si>
  <si>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</si>
  <si>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</si>
  <si>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</si>
  <si>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</si>
  <si>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</si>
  <si>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</si>
  <si>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</si>
  <si>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</si>
  <si>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</si>
  <si>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</si>
  <si>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</si>
  <si>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</si>
  <si>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</si>
  <si>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</si>
  <si>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</si>
  <si>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</si>
  <si>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</si>
  <si>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</si>
  <si>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</si>
  <si>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</si>
  <si>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</si>
  <si>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</si>
  <si>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</si>
  <si>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</si>
  <si>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</si>
  <si>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</si>
  <si>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</si>
  <si>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</si>
  <si>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</si>
  <si>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</si>
  <si>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</si>
  <si>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</si>
  <si>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</si>
  <si>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</si>
  <si>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</si>
  <si>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</si>
  <si>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</si>
  <si>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</si>
  <si>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</si>
  <si>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</si>
  <si>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</si>
  <si>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</si>
  <si>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</si>
  <si>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</si>
  <si>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</si>
  <si>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</si>
  <si>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</si>
  <si>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</si>
  <si>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</si>
  <si>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</si>
  <si>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</si>
  <si>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</si>
  <si>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</si>
  <si>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</si>
  <si>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</si>
  <si>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</si>
  <si>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</si>
  <si>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</si>
  <si>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</si>
  <si>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</si>
  <si>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</si>
  <si>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</si>
  <si>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</si>
  <si>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</si>
  <si>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</si>
  <si>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</si>
  <si>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</si>
  <si>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</si>
  <si>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</si>
  <si>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</si>
  <si>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</si>
  <si>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</si>
  <si>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</si>
  <si>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</si>
  <si>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</si>
  <si>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</si>
  <si>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</si>
  <si>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</si>
  <si>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</si>
  <si>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</si>
  <si>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</si>
  <si>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</si>
  <si>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</si>
  <si>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</si>
  <si>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</si>
  <si>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</si>
  <si>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</si>
  <si>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</si>
  <si>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</si>
  <si>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</si>
  <si>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</si>
  <si>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</si>
  <si>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</si>
  <si>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</si>
  <si>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</si>
  <si>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</si>
  <si>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</si>
  <si>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</si>
  <si>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</si>
  <si>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</si>
  <si>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</si>
  <si>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</si>
  <si>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</si>
  <si>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</si>
  <si>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</si>
  <si>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</si>
  <si>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</si>
  <si>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</si>
  <si>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</si>
  <si>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</si>
  <si>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</si>
  <si>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</si>
  <si>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</si>
  <si>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</si>
  <si>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</si>
  <si>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</si>
  <si>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</si>
  <si>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</si>
  <si>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</si>
  <si>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</si>
  <si>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</si>
  <si>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</si>
  <si>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</si>
  <si>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</si>
  <si>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</si>
  <si>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</si>
  <si>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</si>
  <si>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</si>
  <si>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</si>
  <si>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</si>
  <si>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</si>
  <si>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</si>
  <si>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</si>
  <si>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</si>
  <si>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</si>
  <si>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</si>
  <si>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</si>
  <si>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</si>
  <si>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</si>
  <si>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</si>
  <si>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</si>
  <si>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</si>
  <si>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</si>
  <si>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</si>
  <si>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</si>
  <si>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</si>
  <si>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</si>
  <si>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</si>
  <si>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</si>
  <si>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</si>
  <si>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</si>
  <si>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</si>
  <si>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</si>
  <si>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</si>
  <si>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</si>
  <si>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</si>
  <si>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</si>
  <si>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</si>
  <si>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</si>
  <si>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</si>
  <si>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</si>
  <si>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</si>
  <si>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</si>
  <si>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</si>
  <si>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</si>
  <si>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</si>
  <si>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</si>
  <si>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</si>
  <si>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</si>
  <si>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</si>
  <si>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</si>
  <si>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</si>
  <si>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</si>
  <si>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</si>
  <si>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</si>
  <si>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</si>
  <si>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</si>
  <si>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</si>
  <si>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</si>
  <si>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</si>
  <si>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</si>
  <si>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</si>
  <si>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</si>
  <si>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</si>
  <si>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</si>
  <si>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</si>
  <si>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</si>
  <si>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</si>
  <si>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</si>
  <si>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</si>
  <si>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</si>
  <si>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</si>
  <si>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</si>
  <si>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</si>
  <si>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</si>
  <si>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</si>
  <si>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</si>
  <si>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</si>
  <si>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</si>
  <si>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</si>
  <si>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</si>
  <si>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</si>
  <si>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</si>
  <si>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</si>
  <si>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</si>
  <si>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</si>
  <si>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</si>
  <si>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</si>
  <si>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</si>
  <si>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</si>
  <si>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</si>
  <si>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</si>
  <si>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</si>
  <si>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</si>
  <si>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</si>
  <si>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</si>
  <si>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</si>
  <si>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</si>
  <si>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</si>
  <si>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</si>
  <si>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</si>
  <si>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</si>
  <si>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</si>
  <si>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</si>
  <si>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</si>
  <si>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</si>
  <si>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</si>
  <si>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</si>
  <si>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</si>
  <si>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</si>
  <si>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</si>
  <si>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</si>
  <si>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</si>
  <si>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</si>
  <si>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</si>
  <si>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</si>
  <si>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</si>
  <si>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</si>
  <si>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</si>
  <si>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</si>
  <si>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</si>
  <si>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</si>
  <si>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</si>
  <si>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</si>
  <si>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</si>
  <si>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</si>
  <si>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</si>
  <si>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</si>
  <si>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</si>
  <si>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</si>
  <si>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</si>
  <si>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</si>
  <si>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</si>
  <si>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</si>
  <si>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</si>
  <si>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</si>
  <si>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</si>
  <si>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</si>
  <si>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</si>
  <si>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</si>
  <si>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</si>
  <si>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</si>
  <si>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</si>
  <si>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</si>
  <si>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</si>
  <si>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</si>
  <si>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</si>
  <si>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</si>
  <si>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</si>
  <si>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</si>
  <si>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</si>
  <si>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</si>
  <si>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</si>
  <si>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</si>
  <si>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</si>
  <si>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</si>
  <si>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</si>
  <si>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</si>
  <si>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</si>
  <si>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</si>
  <si>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</si>
  <si>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</si>
  <si>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</si>
  <si>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</si>
  <si>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</si>
  <si>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</si>
  <si>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</si>
  <si>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</si>
  <si>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</si>
  <si>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</si>
  <si>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</si>
  <si>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</si>
  <si>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</si>
  <si>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</si>
  <si>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</si>
  <si>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</si>
  <si>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</si>
  <si>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</si>
  <si>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</si>
  <si>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</si>
  <si>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</si>
  <si>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</si>
  <si>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</si>
  <si>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</si>
  <si>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</si>
  <si>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</si>
  <si>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</si>
  <si>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</si>
  <si>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</si>
  <si>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</si>
  <si>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</si>
  <si>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</si>
  <si>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</si>
  <si>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</si>
  <si>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</si>
  <si>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</si>
  <si>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</si>
  <si>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</si>
  <si>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</si>
  <si>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</si>
  <si>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</si>
  <si>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</si>
  <si>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</si>
  <si>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</si>
  <si>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</si>
  <si>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</si>
  <si>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</si>
  <si>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</si>
  <si>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</si>
  <si>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</si>
  <si>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</si>
  <si>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</si>
  <si>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</si>
  <si>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</si>
  <si>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</si>
  <si>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</si>
  <si>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</si>
  <si>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</si>
  <si>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</si>
  <si>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</si>
  <si>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</si>
  <si>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</si>
  <si>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</si>
  <si>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</si>
  <si>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</si>
  <si>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</si>
  <si>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</si>
  <si>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</si>
  <si>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</si>
  <si>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</si>
  <si>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</si>
  <si>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</si>
  <si>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</si>
  <si>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</si>
  <si>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</si>
  <si>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</si>
  <si>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</si>
  <si>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</si>
  <si>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</si>
  <si>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</si>
  <si>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</si>
  <si>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</si>
  <si>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</si>
  <si>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</si>
  <si>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</si>
  <si>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</si>
  <si>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</si>
  <si>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</si>
  <si>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</si>
  <si>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</si>
  <si>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</si>
  <si>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</si>
  <si>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</si>
  <si>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</si>
  <si>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</si>
  <si>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</si>
  <si>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</si>
  <si>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</si>
  <si>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</si>
  <si>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</si>
  <si>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</si>
  <si>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</si>
  <si>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</si>
  <si>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</si>
  <si>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</si>
  <si>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</si>
  <si>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</si>
  <si>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</si>
  <si>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</si>
  <si>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</si>
  <si>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</si>
  <si>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</si>
  <si>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</si>
  <si>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</si>
  <si>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</si>
  <si>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</si>
  <si>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</si>
  <si>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</si>
  <si>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</si>
  <si>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</si>
  <si>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</si>
  <si>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</si>
  <si>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</si>
  <si>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</si>
  <si>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</si>
  <si>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</si>
  <si>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</si>
  <si>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</si>
  <si>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</si>
  <si>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</si>
  <si>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</si>
  <si>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</si>
  <si>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</si>
  <si>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</si>
  <si>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</si>
  <si>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</si>
  <si>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</si>
  <si>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</si>
  <si>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</si>
  <si>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</si>
  <si>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</si>
  <si>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</si>
  <si>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</si>
  <si>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</si>
  <si>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</si>
  <si>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</si>
  <si>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</si>
  <si>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</si>
  <si>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</si>
  <si>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</si>
  <si>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</si>
  <si>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</si>
  <si>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</si>
  <si>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</si>
  <si>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</si>
  <si>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</si>
  <si>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</si>
  <si>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</si>
  <si>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</si>
  <si>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</si>
  <si>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</si>
  <si>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</si>
  <si>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</si>
  <si>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</si>
  <si>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</si>
  <si>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</si>
  <si>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</si>
  <si>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</si>
  <si>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</si>
  <si>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</si>
  <si>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</si>
  <si>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</si>
  <si>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</si>
  <si>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</si>
  <si>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</si>
  <si>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</si>
  <si>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</si>
  <si>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</si>
  <si>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</si>
  <si>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</si>
  <si>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</si>
  <si>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</si>
  <si>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</si>
  <si>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</si>
  <si>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</si>
  <si>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</si>
  <si>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</si>
  <si>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</si>
  <si>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</si>
  <si>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</si>
  <si>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</si>
  <si>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</si>
  <si>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</si>
  <si>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</si>
  <si>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</si>
  <si>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</si>
  <si>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</si>
  <si>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</si>
  <si>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</si>
  <si>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</si>
  <si>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</si>
  <si>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</si>
  <si>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</si>
  <si>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</si>
  <si>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</si>
  <si>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</si>
  <si>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</si>
  <si>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</si>
  <si>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</si>
  <si>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</si>
  <si>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</si>
  <si>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</si>
  <si>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</si>
  <si>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</si>
  <si>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</si>
  <si>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</si>
  <si>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</si>
  <si>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</si>
  <si>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</si>
  <si>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</si>
  <si>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</si>
  <si>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</si>
  <si>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</si>
  <si>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</si>
  <si>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</si>
  <si>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</si>
  <si>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</si>
  <si>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</si>
  <si>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</si>
  <si>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</si>
  <si>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</si>
  <si>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</si>
  <si>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</si>
  <si>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</si>
  <si>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</si>
  <si>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</si>
  <si>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</si>
  <si>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</si>
  <si>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</si>
  <si>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</si>
  <si>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</si>
  <si>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</si>
  <si>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</si>
  <si>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</si>
  <si>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</si>
  <si>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</si>
  <si>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</si>
  <si>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</si>
  <si>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</si>
  <si>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</si>
  <si>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</si>
  <si>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</si>
  <si>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</si>
  <si>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</si>
  <si>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</si>
  <si>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</si>
  <si>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</si>
  <si>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</si>
  <si>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</si>
  <si>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</si>
  <si>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</si>
  <si>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</si>
  <si>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</si>
  <si>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</si>
  <si>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</si>
  <si>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</si>
  <si>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</si>
  <si>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</si>
  <si>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</si>
  <si>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</si>
  <si>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</si>
  <si>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</si>
  <si>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</si>
  <si>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</si>
  <si>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</si>
  <si>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</si>
  <si>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</si>
  <si>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</si>
  <si>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</si>
  <si>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</si>
  <si>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</si>
  <si>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</si>
  <si>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</si>
  <si>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</si>
  <si>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</si>
  <si>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</si>
  <si>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</si>
  <si>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</si>
  <si>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</si>
  <si>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</si>
  <si>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</si>
  <si>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</si>
  <si>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</si>
  <si>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</si>
  <si>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</si>
  <si>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</si>
  <si>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</si>
  <si>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</si>
  <si>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</si>
  <si>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</si>
  <si>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</si>
  <si>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</si>
  <si>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</si>
  <si>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</si>
  <si>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</si>
  <si>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</si>
  <si>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</si>
  <si>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</si>
  <si>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</si>
  <si>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</si>
  <si>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</si>
  <si>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</si>
  <si>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</si>
  <si>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</si>
  <si>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</si>
  <si>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</si>
  <si>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</si>
  <si>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</si>
  <si>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</si>
  <si>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</si>
  <si>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</si>
  <si>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</si>
  <si>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</si>
  <si>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</si>
  <si>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</si>
  <si>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</si>
  <si>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</si>
  <si>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</si>
  <si>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</si>
  <si>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</si>
  <si>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</si>
  <si>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</si>
  <si>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</si>
  <si>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</si>
  <si>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</si>
  <si>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</si>
  <si>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</si>
  <si>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</si>
  <si>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</si>
  <si>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</si>
  <si>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</si>
  <si>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</si>
  <si>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</si>
  <si>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</si>
  <si>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</si>
  <si>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</si>
  <si>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</si>
  <si>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</si>
  <si>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</si>
  <si>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</si>
  <si>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</si>
  <si>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</si>
  <si>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</si>
  <si>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</si>
  <si>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</si>
  <si>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</si>
  <si>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</si>
  <si>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</si>
  <si>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</si>
  <si>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</si>
  <si>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</si>
  <si>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</si>
  <si>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</si>
  <si>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</si>
  <si>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</si>
  <si>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</si>
  <si>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</si>
  <si>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</si>
  <si>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</si>
  <si>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</si>
  <si>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</si>
  <si>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</si>
  <si>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</si>
  <si>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</si>
  <si>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</si>
  <si>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</si>
  <si>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</si>
  <si>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</si>
  <si>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</si>
  <si>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</si>
  <si>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</si>
  <si>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</si>
  <si>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</si>
  <si>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</si>
  <si>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</si>
  <si>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</si>
  <si>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</si>
  <si>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</si>
  <si>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</si>
  <si>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</si>
  <si>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</si>
  <si>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</si>
  <si>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</si>
  <si>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</si>
  <si>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</si>
  <si>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</si>
  <si>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</si>
  <si>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</si>
  <si>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</si>
  <si>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</si>
  <si>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</si>
  <si>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</si>
  <si>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</si>
  <si>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</si>
  <si>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</si>
  <si>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</si>
  <si>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</si>
  <si>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</si>
  <si>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</si>
  <si>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</si>
  <si>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</si>
  <si>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</si>
  <si>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</si>
  <si>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</si>
  <si>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</si>
  <si>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</si>
  <si>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</si>
  <si>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</si>
  <si>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</si>
  <si>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</si>
  <si>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</si>
  <si>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</si>
  <si>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</si>
  <si>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</si>
  <si>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</si>
  <si>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</si>
  <si>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</si>
  <si>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</si>
  <si>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</si>
  <si>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</si>
  <si>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</si>
  <si>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</si>
  <si>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</si>
  <si>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</si>
  <si>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</si>
  <si>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</si>
  <si>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</si>
  <si>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</si>
  <si>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</si>
  <si>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</si>
  <si>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</si>
  <si>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</si>
  <si>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</si>
  <si>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</si>
  <si>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</si>
  <si>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</si>
  <si>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</si>
  <si>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</si>
  <si>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</si>
  <si>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</si>
  <si>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</si>
  <si>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</si>
  <si>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</si>
  <si>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</si>
  <si>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</si>
  <si>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</si>
  <si>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</si>
  <si>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</si>
  <si>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</si>
  <si>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</si>
  <si>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</si>
  <si>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</si>
  <si>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</si>
  <si>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</si>
  <si>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</si>
  <si>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</si>
  <si>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</si>
  <si>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</si>
  <si>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</si>
  <si>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</si>
  <si>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</si>
  <si>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</si>
  <si>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</si>
  <si>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</si>
  <si>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</si>
  <si>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</si>
  <si>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</si>
  <si>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</si>
  <si>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</si>
  <si>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</si>
  <si>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</si>
  <si>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</si>
  <si>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</si>
  <si>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</si>
  <si>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</si>
  <si>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</si>
  <si>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</si>
  <si>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</si>
  <si>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</si>
  <si>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</si>
  <si>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</si>
  <si>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</si>
  <si>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</si>
  <si>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</si>
  <si>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</si>
  <si>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</si>
  <si>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</si>
  <si>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</si>
  <si>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</si>
  <si>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</si>
  <si>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</si>
  <si>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</si>
  <si>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</si>
  <si>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</si>
  <si>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</si>
  <si>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</si>
  <si>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</si>
  <si>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</si>
  <si>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</si>
  <si>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</si>
  <si>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</si>
  <si>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</si>
  <si>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</si>
  <si>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</si>
  <si>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</si>
  <si>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</si>
  <si>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</si>
  <si>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</si>
  <si>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</si>
  <si>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</si>
  <si>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</si>
  <si>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</si>
  <si>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</si>
  <si>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</si>
  <si>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</si>
  <si>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</si>
  <si>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</si>
  <si>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</si>
  <si>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</si>
  <si>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</si>
  <si>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</si>
  <si>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</si>
  <si>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</si>
  <si>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</si>
  <si>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</si>
  <si>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</si>
  <si>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</si>
  <si>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</si>
  <si>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</si>
  <si>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</si>
  <si>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</si>
  <si>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</si>
  <si>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</si>
  <si>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</si>
  <si>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</si>
  <si>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</si>
  <si>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</si>
  <si>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</si>
  <si>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</si>
  <si>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</si>
  <si>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</si>
  <si>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</si>
  <si>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</si>
  <si>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</si>
  <si>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</si>
  <si>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</si>
  <si>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</si>
  <si>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</si>
  <si>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</si>
  <si>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</si>
  <si>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</si>
  <si>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</si>
  <si>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</si>
  <si>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</si>
  <si>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</si>
  <si>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</si>
  <si>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</si>
  <si>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</si>
  <si>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</si>
  <si>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</si>
  <si>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</si>
  <si>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</si>
  <si>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</si>
  <si>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</si>
  <si>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</si>
  <si>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</si>
  <si>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</si>
  <si>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</si>
  <si>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</si>
  <si>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</si>
  <si>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</si>
  <si>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</si>
  <si>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</si>
  <si>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</si>
  <si>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</si>
  <si>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</si>
  <si>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</si>
  <si>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</si>
  <si>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</si>
  <si>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</si>
  <si>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</si>
  <si>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</si>
  <si>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</si>
  <si>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</si>
  <si>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</si>
  <si>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</si>
  <si>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</si>
  <si>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</si>
  <si>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</si>
  <si>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</si>
  <si>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</si>
  <si>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</si>
  <si>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</si>
  <si>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</si>
  <si>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</si>
  <si>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</si>
  <si>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</si>
  <si>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</si>
  <si>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</si>
  <si>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</si>
  <si>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</si>
  <si>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</si>
  <si>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</si>
  <si>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</si>
  <si>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</si>
  <si>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</si>
  <si>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</si>
  <si>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</si>
  <si>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</si>
  <si>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</si>
  <si>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</si>
  <si>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</si>
  <si>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</si>
  <si>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</si>
  <si>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</si>
  <si>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</si>
  <si>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</si>
  <si>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</si>
  <si>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</si>
  <si>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</si>
  <si>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</si>
  <si>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</si>
  <si>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</si>
  <si>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</si>
  <si>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</si>
  <si>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</si>
  <si>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</si>
  <si>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</si>
  <si>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</si>
  <si>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</si>
  <si>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</si>
  <si>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</si>
  <si>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</si>
  <si>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</si>
  <si>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</si>
  <si>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</si>
  <si>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</si>
  <si>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</si>
  <si>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</si>
  <si>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</si>
  <si>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</si>
  <si>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</si>
  <si>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</si>
  <si>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</si>
  <si>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</si>
  <si>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</si>
  <si>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</si>
  <si>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</si>
  <si>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</si>
  <si>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</si>
  <si>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</si>
  <si>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</si>
  <si>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</si>
  <si>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</si>
  <si>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</si>
  <si>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</si>
  <si>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</si>
  <si>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</si>
  <si>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</si>
  <si>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</si>
  <si>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</si>
  <si>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</si>
  <si>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</si>
  <si>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</si>
  <si>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</si>
  <si>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</si>
  <si>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</si>
  <si>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</si>
  <si>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</si>
  <si>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</si>
  <si>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</si>
  <si>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</si>
  <si>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</si>
  <si>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</si>
  <si>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</si>
  <si>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</si>
  <si>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</si>
  <si>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</si>
  <si>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</si>
  <si>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</si>
  <si>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</si>
  <si>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</si>
  <si>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</si>
  <si>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</si>
  <si>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</si>
  <si>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</si>
  <si>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</si>
  <si>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</si>
  <si>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</si>
  <si>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</si>
  <si>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</si>
  <si>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</si>
  <si>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</si>
  <si>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</si>
  <si>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</si>
  <si>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</si>
  <si>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</si>
  <si>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</si>
  <si>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</si>
  <si>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</si>
  <si>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</si>
  <si>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</si>
  <si>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</si>
  <si>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</si>
  <si>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</si>
  <si>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</si>
  <si>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</si>
  <si>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</si>
  <si>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</si>
  <si>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</si>
  <si>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</si>
  <si>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</si>
  <si>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</si>
  <si>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</si>
  <si>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</si>
  <si>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</si>
  <si>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</si>
  <si>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</si>
  <si>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</si>
  <si>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</si>
  <si>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</si>
  <si>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</si>
  <si>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</si>
  <si>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</si>
  <si>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</si>
  <si>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</si>
  <si>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</si>
  <si>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</si>
  <si>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</si>
  <si>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</si>
  <si>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</si>
  <si>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</si>
  <si>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</si>
  <si>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</si>
  <si>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</si>
  <si>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</si>
  <si>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</si>
  <si>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</si>
  <si>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</si>
  <si>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</si>
  <si>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</si>
  <si>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</si>
  <si>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</si>
  <si>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</si>
  <si>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</si>
  <si>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</si>
  <si>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</si>
  <si>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</si>
  <si>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</si>
  <si>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</si>
  <si>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</si>
  <si>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</si>
  <si>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</si>
  <si>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</si>
  <si>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</si>
  <si>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</si>
  <si>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</si>
  <si>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</si>
  <si>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</si>
  <si>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</si>
  <si>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</si>
  <si>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</si>
  <si>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</si>
  <si>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</si>
  <si>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</si>
  <si>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</si>
  <si>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</si>
  <si>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</si>
  <si>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</si>
  <si>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</si>
  <si>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</si>
  <si>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</si>
  <si>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</si>
  <si>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</si>
  <si>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</si>
  <si>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</si>
  <si>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</si>
  <si>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</si>
  <si>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</si>
  <si>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</si>
  <si>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</si>
  <si>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</si>
  <si>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</si>
  <si>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</si>
  <si>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</si>
  <si>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</si>
  <si>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</si>
  <si>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</si>
  <si>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</si>
  <si>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</si>
  <si>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</si>
  <si>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</si>
  <si>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</si>
  <si>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</si>
  <si>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</si>
  <si>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</si>
  <si>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</si>
  <si>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</si>
  <si>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</si>
  <si>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</si>
  <si>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</si>
  <si>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</si>
  <si>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</si>
  <si>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</si>
  <si>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</si>
  <si>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</si>
  <si>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</si>
  <si>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</si>
  <si>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</si>
  <si>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</si>
  <si>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</si>
  <si>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</si>
  <si>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</si>
  <si>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</si>
  <si>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</si>
  <si>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</si>
  <si>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</si>
  <si>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</si>
  <si>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</si>
  <si>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</si>
  <si>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</si>
  <si>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</si>
  <si>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</si>
  <si>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</si>
  <si>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</si>
  <si>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</si>
  <si>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</si>
  <si>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</si>
  <si>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</si>
  <si>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</si>
  <si>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</si>
  <si>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</si>
  <si>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</si>
  <si>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</si>
  <si>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</si>
  <si>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</si>
  <si>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</si>
  <si>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</si>
  <si>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</si>
  <si>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</si>
  <si>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</si>
  <si>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</si>
  <si>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</si>
  <si>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</si>
  <si>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</si>
  <si>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</si>
  <si>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</si>
  <si>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</si>
  <si>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</si>
  <si>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</si>
  <si>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</si>
  <si>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</si>
  <si>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</si>
  <si>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</si>
  <si>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</si>
  <si>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</si>
  <si>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</si>
  <si>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</si>
  <si>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</si>
  <si>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</si>
  <si>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</si>
  <si>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</si>
  <si>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</si>
  <si>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</si>
  <si>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</si>
  <si>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</si>
  <si>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</si>
  <si>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</si>
  <si>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</si>
  <si>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</si>
  <si>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</si>
  <si>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</si>
  <si>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</si>
  <si>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</si>
  <si>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</si>
  <si>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</si>
  <si>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</si>
  <si>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</si>
  <si>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</si>
  <si>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</si>
  <si>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</si>
  <si>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</si>
  <si>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</si>
  <si>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</si>
  <si>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</si>
  <si>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</si>
  <si>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</si>
  <si>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</si>
  <si>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</si>
  <si>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</si>
  <si>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</si>
  <si>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</si>
  <si>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</si>
  <si>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</si>
  <si>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</si>
  <si>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</si>
  <si>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</si>
  <si>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</si>
  <si>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</si>
  <si>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</si>
  <si>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</si>
  <si>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</si>
  <si>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</si>
  <si>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</si>
  <si>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</si>
  <si>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</si>
  <si>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</si>
  <si>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</si>
  <si>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</si>
  <si>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</si>
  <si>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</si>
  <si>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</si>
  <si>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</si>
  <si>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</si>
  <si>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</si>
  <si>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</si>
  <si>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</si>
  <si>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</si>
  <si>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</si>
  <si>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</si>
  <si>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</si>
  <si>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</si>
  <si>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</si>
  <si>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</si>
  <si>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</si>
  <si>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</si>
  <si>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</si>
  <si>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</si>
  <si>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</si>
  <si>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</si>
  <si>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</si>
  <si>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</si>
  <si>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</si>
  <si>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</si>
  <si>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</si>
  <si>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</si>
  <si>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</si>
  <si>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</si>
  <si>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</si>
  <si>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</si>
  <si>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</si>
  <si>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</si>
  <si>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</si>
  <si>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</si>
  <si>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</si>
  <si>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</si>
  <si>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</si>
  <si>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</si>
  <si>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</si>
  <si>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</si>
  <si>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</si>
  <si>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</si>
  <si>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</si>
  <si>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</si>
  <si>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</si>
  <si>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</si>
  <si>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</si>
  <si>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</si>
  <si>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</si>
  <si>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</si>
  <si>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</si>
  <si>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</si>
  <si>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</si>
  <si>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</si>
  <si>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</si>
  <si>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</si>
  <si>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</si>
  <si>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</si>
  <si>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</si>
  <si>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</si>
  <si>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</si>
  <si>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</si>
  <si>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</si>
  <si>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</si>
  <si>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</si>
  <si>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</si>
  <si>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</si>
  <si>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</si>
  <si>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</si>
  <si>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</si>
  <si>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</si>
  <si>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</si>
  <si>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</si>
  <si>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</si>
  <si>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</si>
  <si>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</si>
  <si>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</si>
  <si>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</si>
  <si>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</si>
  <si>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</si>
  <si>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</si>
  <si>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</si>
  <si>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</si>
  <si>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</si>
  <si>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</si>
  <si>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</si>
  <si>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</si>
  <si>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</si>
  <si>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</si>
  <si>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</si>
  <si>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</si>
  <si>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</si>
  <si>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</si>
  <si>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</si>
  <si>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</si>
  <si>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</si>
  <si>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</si>
  <si>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</si>
  <si>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</si>
  <si>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</si>
  <si>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</si>
  <si>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</si>
  <si>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</si>
  <si>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</si>
  <si>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</si>
  <si>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</si>
  <si>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</si>
  <si>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</si>
  <si>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</si>
  <si>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</si>
  <si>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</si>
  <si>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</si>
  <si>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</si>
  <si>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</si>
  <si>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</si>
  <si>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</si>
  <si>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</si>
  <si>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</si>
  <si>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</si>
  <si>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</si>
  <si>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</si>
  <si>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</si>
  <si>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</si>
  <si>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</si>
  <si>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</si>
  <si>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</si>
  <si>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</si>
  <si>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</si>
  <si>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</si>
  <si>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</si>
  <si>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</si>
  <si>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</si>
  <si>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</si>
  <si>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</si>
  <si>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</si>
  <si>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</si>
  <si>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</si>
  <si>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</si>
  <si>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</si>
  <si>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</si>
  <si>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</si>
  <si>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</si>
  <si>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</si>
  <si>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</si>
  <si>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</si>
  <si>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</si>
  <si>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</si>
  <si>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</si>
  <si>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</si>
  <si>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</si>
  <si>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</si>
  <si>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</si>
  <si>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</si>
  <si>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</si>
  <si>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</si>
  <si>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</si>
  <si>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</si>
  <si>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</si>
  <si>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</si>
  <si>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</si>
  <si>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</si>
  <si>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</si>
  <si>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</si>
  <si>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</si>
  <si>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</si>
  <si>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</si>
  <si>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</si>
  <si>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</si>
  <si>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</si>
  <si>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</si>
  <si>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</si>
  <si>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</si>
  <si>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</si>
  <si>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</si>
  <si>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</si>
  <si>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</si>
  <si>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</si>
  <si>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</si>
  <si>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</si>
  <si>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</si>
  <si>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</si>
  <si>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</si>
  <si>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</si>
  <si>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</si>
  <si>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</si>
  <si>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</si>
  <si>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</si>
  <si>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</si>
  <si>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</si>
  <si>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</si>
  <si>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</si>
  <si>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</si>
  <si>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</si>
  <si>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</si>
  <si>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</si>
  <si>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</si>
  <si>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</si>
  <si>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</si>
  <si>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</si>
  <si>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</si>
  <si>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</si>
  <si>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</si>
  <si>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</si>
  <si>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</si>
  <si>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</si>
  <si>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</si>
  <si>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</si>
  <si>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</si>
  <si>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</si>
  <si>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</si>
  <si>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</si>
  <si>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</si>
  <si>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</si>
  <si>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</si>
  <si>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</si>
  <si>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</si>
  <si>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</si>
  <si>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</si>
  <si>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</si>
  <si>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</si>
  <si>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</si>
  <si>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</si>
  <si>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</si>
  <si>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</si>
  <si>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</si>
  <si>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</si>
  <si>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</si>
  <si>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</si>
  <si>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</si>
  <si>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</si>
  <si>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</si>
  <si>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</si>
  <si>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</si>
  <si>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</si>
  <si>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</si>
  <si>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</si>
  <si>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</si>
  <si>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</si>
  <si>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</si>
  <si>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</si>
  <si>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</si>
  <si>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</si>
  <si>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</si>
  <si>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</si>
  <si>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</si>
  <si>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</si>
  <si>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</si>
  <si>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</si>
  <si>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</si>
  <si>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</si>
  <si>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</si>
  <si>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</si>
  <si>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</si>
  <si>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</si>
  <si>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</si>
  <si>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</si>
  <si>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</si>
  <si>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</si>
  <si>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</si>
  <si>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</si>
  <si>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</si>
  <si>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</si>
  <si>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</si>
  <si>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</si>
  <si>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</si>
  <si>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</si>
  <si>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</si>
  <si>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</si>
  <si>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</si>
  <si>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</si>
  <si>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</si>
  <si>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</si>
  <si>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</si>
  <si>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</si>
  <si>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</si>
  <si>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</si>
  <si>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</si>
  <si>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</si>
  <si>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</si>
  <si>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</si>
  <si>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</si>
  <si>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</si>
  <si>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</si>
  <si>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</si>
  <si>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</si>
  <si>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</si>
  <si>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</si>
  <si>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</si>
  <si>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</si>
  <si>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</si>
  <si>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</si>
  <si>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</si>
  <si>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</si>
  <si>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</si>
  <si>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</si>
  <si>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</si>
  <si>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</si>
  <si>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</si>
  <si>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</si>
  <si>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</si>
  <si>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</si>
  <si>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</si>
  <si>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</si>
  <si>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</si>
  <si>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</si>
  <si>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</si>
  <si>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</si>
  <si>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</si>
  <si>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</si>
  <si>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</si>
  <si>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</si>
  <si>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</si>
  <si>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</si>
  <si>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</si>
  <si>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</si>
  <si>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</si>
  <si>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</si>
  <si>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</si>
  <si>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</si>
  <si>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</si>
  <si>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</si>
  <si>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</si>
  <si>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</si>
  <si>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</si>
  <si>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</si>
  <si>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</si>
  <si>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</si>
  <si>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</si>
  <si>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</si>
  <si>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</si>
  <si>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</si>
  <si>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</si>
  <si>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</si>
  <si>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</si>
  <si>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</si>
  <si>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</si>
  <si>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</si>
  <si>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</si>
  <si>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</si>
  <si>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</si>
  <si>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</si>
  <si>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</si>
  <si>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</si>
  <si>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</si>
  <si>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</si>
  <si>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</si>
  <si>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</si>
  <si>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</si>
  <si>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</si>
  <si>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</si>
  <si>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</si>
  <si>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</si>
  <si>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</si>
  <si>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</si>
  <si>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</si>
  <si>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</si>
  <si>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</si>
  <si>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</si>
  <si>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</si>
  <si>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</si>
  <si>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</si>
  <si>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</si>
  <si>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</si>
  <si>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</si>
  <si>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</si>
  <si>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</si>
  <si>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</si>
  <si>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</si>
  <si>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</si>
  <si>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</si>
  <si>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</si>
  <si>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</si>
  <si>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</si>
  <si>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</si>
  <si>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</si>
  <si>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</si>
  <si>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</si>
  <si>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</si>
  <si>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</si>
  <si>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</si>
  <si>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</si>
  <si>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</si>
  <si>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</si>
  <si>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</si>
  <si>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</si>
  <si>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</si>
  <si>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</si>
  <si>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</si>
  <si>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</si>
  <si>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</si>
  <si>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</si>
  <si>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</si>
  <si>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</si>
  <si>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</si>
  <si>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</si>
  <si>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</si>
  <si>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</si>
  <si>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</si>
  <si>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</si>
  <si>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</si>
  <si>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</si>
  <si>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</si>
  <si>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</si>
  <si>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</si>
  <si>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</si>
  <si>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</si>
  <si>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</si>
  <si>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</si>
  <si>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</si>
  <si>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</si>
  <si>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</si>
  <si>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</si>
  <si>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</si>
  <si>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</si>
  <si>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</si>
  <si>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</si>
  <si>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</si>
  <si>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</si>
  <si>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</si>
  <si>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</si>
  <si>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</si>
  <si>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</si>
  <si>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</si>
  <si>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</si>
  <si>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</si>
  <si>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</si>
  <si>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</si>
  <si>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</si>
  <si>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</si>
  <si>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</si>
  <si>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</si>
  <si>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</si>
  <si>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</si>
  <si>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</si>
  <si>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</si>
  <si>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</si>
  <si>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</si>
  <si>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</si>
  <si>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</si>
  <si>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</si>
  <si>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</si>
  <si>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</si>
  <si>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</si>
  <si>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</si>
  <si>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</si>
  <si>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</si>
  <si>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</si>
  <si>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</si>
  <si>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</si>
  <si>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</si>
  <si>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</si>
  <si>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</si>
  <si>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</si>
  <si>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</si>
  <si>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</si>
  <si>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</si>
  <si>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</si>
  <si>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</si>
  <si>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</si>
  <si>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</si>
  <si>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</si>
  <si>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</si>
  <si>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</si>
  <si>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</si>
  <si>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</si>
  <si>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</si>
  <si>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</si>
  <si>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</si>
  <si>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</si>
  <si>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</si>
  <si>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</si>
  <si>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</si>
  <si>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</si>
  <si>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</si>
  <si>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</si>
  <si>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</si>
  <si>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</si>
  <si>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</si>
  <si>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</si>
  <si>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</si>
  <si>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</si>
  <si>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</si>
  <si>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</si>
  <si>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</si>
  <si>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</si>
  <si>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</si>
  <si>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</si>
  <si>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</si>
  <si>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</si>
  <si>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</si>
  <si>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</si>
  <si>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</si>
  <si>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</si>
  <si>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</si>
  <si>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</si>
  <si>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</si>
  <si>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</si>
  <si>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</si>
  <si>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</si>
  <si>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</si>
  <si>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</si>
  <si>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</si>
  <si>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</si>
  <si>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</si>
  <si>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</si>
  <si>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</si>
  <si>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</si>
  <si>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</si>
  <si>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</si>
  <si>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</si>
  <si>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</si>
  <si>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</si>
  <si>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</si>
  <si>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</si>
  <si>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</si>
  <si>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</si>
  <si>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</si>
  <si>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</si>
  <si>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</si>
  <si>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</si>
  <si>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</si>
  <si>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</si>
  <si>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</si>
  <si>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</si>
  <si>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</si>
  <si>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</si>
  <si>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</si>
  <si>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</si>
  <si>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</si>
  <si>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</si>
  <si>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</si>
  <si>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</si>
  <si>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</si>
  <si>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</si>
  <si>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</si>
  <si>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</si>
  <si>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</si>
  <si>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</si>
  <si>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</si>
  <si>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</si>
  <si>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</si>
  <si>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</si>
  <si>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</si>
  <si>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</si>
  <si>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</si>
  <si>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</si>
  <si>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</si>
  <si>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</si>
  <si>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</si>
  <si>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</si>
  <si>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</si>
  <si>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</si>
  <si>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</si>
  <si>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</si>
  <si>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</si>
  <si>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</si>
  <si>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</si>
  <si>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</si>
  <si>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</si>
  <si>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</si>
  <si>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</si>
  <si>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</si>
  <si>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</si>
  <si>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</si>
  <si>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</si>
  <si>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</si>
  <si>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</si>
  <si>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</si>
  <si>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</si>
  <si>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</si>
  <si>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</si>
  <si>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</si>
  <si>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</si>
  <si>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</si>
  <si>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</si>
  <si>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</si>
  <si>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</si>
  <si>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</si>
  <si>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</si>
  <si>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</si>
  <si>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</si>
  <si>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</si>
  <si>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</si>
  <si>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</si>
  <si>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</si>
  <si>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</si>
  <si>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</si>
  <si>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</si>
  <si>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</si>
  <si>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</si>
  <si>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</si>
  <si>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</si>
  <si>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</si>
  <si>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</si>
  <si>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</si>
  <si>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</si>
  <si>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</si>
  <si>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</si>
  <si>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</si>
  <si>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</si>
  <si>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</si>
  <si>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</si>
  <si>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</si>
  <si>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</si>
  <si>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</si>
  <si>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</si>
  <si>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</si>
  <si>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</si>
  <si>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</si>
  <si>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</si>
  <si>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</si>
  <si>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</si>
  <si>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</si>
  <si>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</si>
  <si>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</si>
  <si>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</si>
  <si>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</si>
  <si>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</si>
  <si>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</si>
  <si>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</si>
  <si>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</si>
  <si>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</si>
  <si>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</si>
  <si>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</si>
  <si>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</si>
  <si>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</si>
  <si>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</si>
  <si>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</si>
  <si>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</si>
  <si>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</si>
  <si>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</si>
  <si>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</si>
  <si>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</si>
  <si>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</si>
  <si>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</si>
  <si>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</si>
  <si>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</si>
  <si>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</si>
  <si>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</si>
  <si>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</si>
  <si>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</si>
  <si>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</si>
  <si>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</si>
  <si>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</si>
  <si>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</si>
  <si>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</si>
  <si>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</si>
  <si>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</si>
  <si>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</si>
  <si>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</si>
  <si>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</si>
  <si>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</si>
  <si>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</si>
  <si>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</si>
  <si>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</si>
  <si>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</si>
  <si>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</si>
  <si>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</si>
  <si>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</si>
  <si>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</si>
  <si>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</si>
  <si>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</si>
  <si>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</si>
  <si>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</si>
  <si>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</si>
  <si>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</si>
  <si>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</si>
  <si>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</si>
  <si>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</si>
  <si>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</si>
  <si>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</si>
  <si>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</si>
  <si>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</si>
  <si>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</si>
  <si>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</si>
  <si>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</si>
  <si>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</si>
  <si>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</si>
  <si>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</si>
  <si>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</si>
  <si>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</si>
  <si>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</si>
  <si>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</si>
  <si>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</si>
  <si>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</si>
  <si>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</si>
  <si>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</si>
  <si>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</si>
  <si>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</si>
  <si>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</si>
  <si>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</si>
  <si>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</si>
  <si>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</si>
  <si>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</si>
  <si>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</si>
  <si>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</si>
  <si>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</si>
  <si>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</si>
  <si>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</si>
  <si>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</si>
  <si>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</si>
  <si>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</si>
  <si>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</si>
  <si>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</si>
  <si>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</si>
  <si>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</si>
  <si>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</si>
  <si>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</si>
  <si>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</si>
  <si>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</si>
  <si>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</si>
  <si>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</si>
  <si>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</si>
  <si>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</si>
  <si>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</si>
  <si>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</si>
  <si>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</si>
  <si>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</si>
  <si>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</si>
  <si>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</si>
  <si>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</si>
  <si>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</si>
  <si>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</si>
  <si>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</si>
  <si>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</si>
  <si>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</si>
  <si>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</si>
  <si>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</si>
  <si>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</si>
  <si>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</si>
  <si>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</si>
  <si>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</si>
  <si>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</si>
  <si>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</si>
  <si>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</si>
  <si>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</si>
  <si>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</si>
  <si>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</si>
  <si>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</si>
  <si>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</si>
  <si>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</si>
  <si>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</si>
  <si>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</si>
  <si>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</si>
  <si>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</si>
  <si>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</si>
  <si>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</si>
  <si>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</si>
  <si>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</si>
  <si>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</si>
  <si>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</si>
  <si>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</si>
  <si>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</si>
  <si>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</si>
  <si>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</si>
  <si>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</si>
  <si>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</si>
  <si>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</si>
  <si>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</si>
  <si>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</si>
  <si>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</si>
  <si>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</si>
  <si>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</si>
  <si>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</si>
  <si>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</si>
  <si>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</si>
  <si>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</si>
  <si>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</si>
  <si>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</si>
  <si>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</si>
  <si>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</si>
  <si>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</si>
  <si>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</si>
  <si>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</si>
  <si>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</si>
  <si>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</si>
  <si>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</si>
  <si>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</si>
  <si>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</si>
  <si>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</si>
  <si>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</si>
  <si>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</si>
  <si>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</si>
  <si>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</si>
  <si>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</si>
  <si>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</si>
  <si>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</si>
  <si>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</si>
  <si>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</si>
  <si>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</si>
  <si>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</si>
  <si>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</si>
  <si>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</si>
  <si>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</si>
  <si>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</si>
  <si>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</si>
  <si>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</si>
  <si>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</si>
  <si>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</si>
  <si>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</si>
  <si>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</si>
  <si>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</si>
  <si>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</si>
  <si>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</si>
  <si>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</si>
  <si>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</si>
  <si>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</si>
  <si>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</si>
  <si>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</si>
  <si>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</si>
  <si>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</si>
  <si>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</si>
  <si>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</si>
  <si>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</si>
  <si>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</si>
  <si>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</si>
  <si>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</si>
  <si>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</si>
  <si>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</si>
  <si>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</si>
  <si>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</si>
  <si>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</si>
  <si>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</si>
  <si>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</si>
  <si>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</si>
  <si>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</si>
  <si>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</si>
  <si>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</si>
  <si>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</si>
  <si>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</si>
  <si>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</si>
  <si>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</si>
  <si>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</si>
  <si>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</si>
  <si>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</si>
  <si>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</si>
  <si>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</si>
  <si>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</si>
  <si>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</si>
  <si>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</si>
  <si>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</si>
  <si>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</si>
  <si>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</si>
  <si>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</si>
  <si>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</si>
  <si>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</si>
  <si>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</si>
  <si>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</si>
  <si>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</si>
  <si>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</si>
  <si>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</si>
  <si>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</si>
  <si>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</si>
  <si>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</si>
  <si>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</si>
  <si>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</si>
  <si>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</si>
  <si>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</si>
  <si>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</si>
  <si>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</si>
  <si>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</si>
  <si>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</si>
  <si>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</si>
  <si>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</si>
  <si>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</si>
  <si>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</si>
  <si>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</si>
  <si>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</si>
  <si>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</si>
  <si>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</si>
  <si>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</si>
  <si>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</si>
  <si>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</si>
  <si>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</si>
  <si>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</si>
  <si>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</si>
  <si>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</si>
  <si>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</si>
  <si>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</si>
  <si>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</si>
  <si>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</si>
  <si>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</si>
  <si>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</si>
  <si>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</si>
  <si>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</si>
  <si>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</si>
  <si>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</si>
  <si>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</si>
  <si>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</si>
  <si>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</si>
  <si>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</si>
  <si>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</si>
  <si>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</si>
  <si>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</si>
  <si>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</si>
  <si>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</si>
  <si>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</si>
  <si>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</si>
  <si>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</si>
  <si>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</si>
  <si>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</si>
  <si>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</si>
  <si>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</si>
  <si>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</si>
  <si>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</si>
  <si>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</si>
  <si>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</si>
  <si>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</si>
  <si>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</si>
  <si>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</si>
  <si>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</si>
  <si>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</si>
  <si>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</si>
  <si>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</si>
  <si>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</si>
  <si>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</si>
  <si>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</si>
  <si>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</si>
  <si>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</si>
  <si>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</si>
  <si>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</si>
  <si>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</si>
  <si>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</si>
  <si>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</si>
  <si>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</si>
  <si>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</si>
  <si>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</si>
  <si>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</si>
  <si>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</si>
  <si>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</si>
  <si>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</si>
  <si>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</si>
  <si>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</si>
  <si>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</si>
  <si>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</si>
  <si>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</si>
  <si>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</si>
  <si>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</si>
  <si>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</si>
  <si>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</si>
  <si>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</si>
  <si>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</si>
  <si>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</si>
  <si>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</si>
  <si>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</si>
  <si>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</si>
  <si>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</si>
  <si>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</si>
  <si>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</si>
  <si>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</si>
  <si>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</si>
  <si>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</si>
  <si>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</si>
  <si>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</si>
  <si>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</si>
  <si>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</si>
  <si>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</si>
  <si>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</si>
  <si>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</si>
  <si>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</si>
  <si>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</si>
  <si>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</si>
  <si>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</si>
  <si>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</si>
  <si>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</si>
  <si>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</si>
  <si>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</si>
  <si>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</si>
  <si>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</si>
  <si>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</si>
  <si>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</si>
  <si>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</si>
  <si>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</si>
  <si>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</si>
  <si>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</si>
  <si>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</si>
  <si>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</si>
  <si>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</si>
  <si>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</si>
  <si>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</si>
  <si>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</si>
  <si>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</si>
  <si>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</si>
  <si>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</si>
  <si>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</si>
  <si>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</si>
  <si>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</si>
  <si>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</si>
  <si>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</si>
  <si>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</si>
  <si>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</si>
  <si>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</si>
  <si>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</si>
  <si>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</si>
  <si>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</si>
  <si>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</si>
  <si>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</si>
  <si>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</si>
  <si>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</si>
  <si>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</si>
  <si>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</si>
  <si>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</si>
  <si>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</si>
  <si>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</si>
  <si>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</si>
  <si>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</si>
  <si>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</si>
  <si>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</si>
  <si>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</si>
  <si>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</si>
  <si>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</si>
  <si>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</si>
  <si>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</si>
  <si>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</si>
  <si>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</si>
  <si>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</si>
  <si>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</si>
  <si>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</si>
  <si>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</si>
  <si>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</si>
  <si>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</si>
  <si>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</si>
  <si>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</si>
  <si>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</si>
  <si>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</si>
  <si>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</si>
  <si>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</si>
  <si>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</si>
  <si>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</si>
  <si>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</si>
  <si>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</si>
  <si>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</si>
  <si>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</si>
  <si>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</si>
  <si>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</si>
  <si>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</si>
  <si>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</si>
  <si>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</si>
  <si>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</si>
  <si>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</si>
  <si>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</si>
  <si>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</si>
  <si>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</si>
  <si>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</si>
  <si>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</si>
  <si>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</si>
  <si>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</si>
  <si>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</si>
  <si>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</si>
  <si>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</si>
  <si>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</si>
  <si>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</si>
  <si>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</si>
  <si>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</si>
  <si>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</si>
  <si>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</si>
  <si>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</si>
  <si>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</si>
  <si>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</si>
  <si>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</si>
  <si>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</si>
  <si>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</si>
  <si>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</si>
  <si>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</si>
  <si>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</si>
  <si>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</si>
  <si>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</si>
  <si>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</si>
  <si>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</si>
  <si>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</si>
  <si>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</si>
  <si>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</si>
  <si>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</si>
  <si>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</si>
  <si>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</si>
  <si>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</si>
  <si>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</si>
  <si>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</si>
  <si>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</si>
  <si>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</si>
  <si>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</si>
  <si>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</si>
  <si>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</si>
  <si>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</si>
  <si>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</si>
  <si>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</si>
  <si>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</si>
  <si>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</si>
  <si>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</si>
  <si>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</si>
  <si>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</si>
  <si>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</si>
  <si>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</si>
  <si>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</si>
  <si>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</si>
  <si>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</si>
  <si>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</si>
  <si>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</si>
  <si>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</si>
  <si>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</si>
  <si>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</si>
  <si>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</si>
  <si>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</si>
  <si>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</si>
  <si>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</si>
  <si>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</si>
  <si>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</si>
  <si>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</si>
  <si>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</si>
  <si>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</si>
  <si>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</si>
  <si>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</si>
  <si>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</si>
  <si>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</si>
  <si>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</si>
  <si>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</si>
  <si>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</si>
  <si>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</si>
  <si>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</si>
  <si>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</si>
  <si>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</si>
  <si>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</si>
  <si>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</si>
  <si>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</si>
  <si>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</si>
  <si>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</si>
  <si>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</si>
  <si>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</si>
  <si>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</si>
  <si>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</si>
  <si>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</si>
  <si>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</si>
  <si>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</si>
  <si>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</si>
  <si>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</si>
  <si>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</si>
  <si>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</si>
  <si>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</si>
  <si>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</si>
  <si>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</si>
  <si>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</si>
  <si>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</si>
  <si>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</si>
  <si>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</si>
  <si>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</si>
  <si>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</si>
  <si>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</si>
  <si>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</si>
  <si>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</si>
  <si>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</si>
  <si>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</si>
  <si>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</si>
  <si>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</si>
  <si>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</si>
  <si>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</si>
  <si>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</si>
  <si>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</si>
  <si>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</si>
  <si>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</si>
  <si>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</si>
  <si>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</si>
  <si>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</si>
  <si>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</si>
  <si>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</si>
  <si>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</si>
  <si>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</si>
  <si>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</si>
  <si>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</si>
  <si>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</si>
  <si>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</si>
  <si>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</si>
  <si>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</si>
  <si>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</si>
  <si>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</si>
  <si>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</si>
  <si>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</si>
  <si>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</si>
  <si>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</si>
  <si>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</si>
  <si>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</si>
  <si>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</si>
  <si>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</si>
  <si>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</si>
  <si>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</si>
  <si>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</si>
  <si>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</si>
  <si>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</si>
  <si>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</si>
  <si>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</si>
  <si>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</si>
  <si>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</si>
  <si>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</si>
  <si>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</si>
  <si>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</si>
  <si>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</si>
  <si>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</si>
  <si>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</si>
  <si>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</si>
  <si>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</si>
  <si>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</si>
  <si>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</si>
  <si>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</si>
  <si>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</si>
  <si>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</si>
  <si>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</si>
  <si>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</si>
  <si>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</si>
  <si>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</si>
  <si>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</si>
  <si>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</si>
  <si>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</si>
  <si>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</si>
  <si>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</si>
  <si>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</si>
  <si>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</si>
  <si>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</si>
  <si>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</si>
  <si>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</si>
  <si>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</si>
  <si>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</si>
  <si>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</si>
  <si>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</si>
  <si>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</si>
  <si>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</si>
  <si>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</si>
  <si>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</si>
  <si>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</si>
  <si>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</si>
  <si>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</si>
  <si>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</si>
  <si>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</si>
  <si>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</si>
  <si>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</si>
  <si>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</si>
  <si>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</si>
  <si>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</si>
  <si>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</si>
  <si>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</si>
  <si>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</si>
  <si>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</si>
  <si>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</si>
  <si>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</si>
  <si>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</si>
  <si>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</si>
  <si>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</si>
  <si>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</si>
  <si>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</si>
  <si>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</si>
  <si>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</si>
  <si>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</si>
  <si>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</si>
  <si>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</si>
  <si>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</si>
  <si>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</si>
  <si>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</si>
  <si>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</si>
  <si>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</si>
  <si>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</si>
  <si>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</si>
  <si>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</si>
  <si>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</si>
  <si>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</si>
  <si>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</si>
  <si>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</si>
  <si>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</si>
  <si>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</si>
  <si>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</si>
  <si>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</si>
  <si>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</si>
  <si>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</si>
  <si>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</si>
  <si>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</si>
  <si>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</si>
  <si>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</si>
  <si>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</si>
  <si>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</si>
  <si>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</si>
  <si>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</si>
  <si>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</si>
  <si>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</si>
  <si>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</si>
  <si>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</si>
  <si>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</si>
  <si>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</si>
  <si>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</si>
  <si>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</si>
  <si>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</si>
  <si>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</si>
  <si>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</si>
  <si>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</si>
  <si>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</si>
  <si>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</si>
  <si>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</si>
  <si>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</si>
  <si>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</si>
  <si>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</si>
  <si>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</si>
  <si>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</si>
  <si>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</si>
  <si>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</si>
  <si>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</si>
  <si>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</si>
  <si>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</si>
  <si>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</si>
  <si>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</si>
  <si>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</si>
  <si>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</si>
  <si>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</si>
  <si>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</si>
  <si>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</si>
  <si>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</si>
  <si>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</si>
  <si>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</si>
  <si>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</si>
  <si>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</si>
  <si>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</si>
  <si>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</si>
  <si>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</si>
  <si>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</si>
  <si>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</si>
  <si>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</si>
  <si>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</si>
  <si>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</si>
  <si>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</si>
  <si>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</si>
  <si>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</si>
  <si>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</si>
  <si>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</si>
  <si>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</si>
  <si>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</si>
  <si>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</si>
  <si>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</si>
  <si>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</si>
  <si>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</si>
  <si>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</si>
  <si>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</si>
  <si>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</si>
  <si>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</si>
  <si>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</si>
  <si>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</si>
  <si>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</si>
  <si>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</si>
  <si>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</si>
  <si>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</si>
  <si>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</si>
  <si>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</si>
  <si>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</si>
  <si>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</si>
  <si>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</si>
  <si>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</si>
  <si>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</si>
  <si>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</si>
  <si>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</si>
  <si>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</si>
  <si>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</si>
  <si>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</si>
  <si>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</si>
  <si>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</si>
  <si>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</si>
  <si>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</si>
  <si>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</si>
  <si>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</si>
  <si>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</si>
  <si>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</si>
  <si>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</si>
  <si>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</si>
  <si>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</si>
  <si>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</si>
  <si>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</si>
  <si>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</si>
  <si>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</si>
  <si>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</si>
  <si>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</si>
  <si>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</si>
  <si>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</si>
  <si>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</si>
  <si>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</si>
  <si>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</si>
  <si>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</si>
  <si>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</si>
  <si>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</si>
  <si>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</si>
  <si>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</si>
  <si>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</si>
  <si>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</si>
  <si>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</si>
  <si>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</si>
  <si>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</si>
  <si>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</si>
  <si>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</si>
  <si>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</si>
  <si>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</si>
  <si>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</si>
  <si>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</si>
  <si>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</si>
  <si>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</si>
  <si>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</si>
  <si>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</si>
  <si>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</si>
  <si>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</si>
  <si>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</si>
  <si>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</si>
  <si>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</si>
  <si>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</si>
  <si>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</si>
  <si>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</si>
  <si>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</si>
  <si>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</si>
  <si>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</si>
  <si>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</si>
  <si>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</si>
  <si>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</si>
  <si>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</si>
  <si>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</si>
  <si>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</si>
  <si>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</si>
  <si>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</si>
  <si>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</si>
  <si>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</si>
  <si>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</si>
  <si>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</si>
  <si>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</si>
  <si>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</si>
  <si>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</si>
  <si>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</si>
  <si>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</si>
  <si>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</si>
  <si>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</si>
  <si>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</si>
  <si>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</si>
  <si>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</si>
  <si>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</si>
  <si>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</si>
  <si>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</si>
  <si>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</si>
  <si>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</si>
  <si>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</si>
  <si>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</si>
  <si>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</si>
  <si>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</si>
  <si>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</si>
  <si>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</si>
  <si>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</si>
  <si>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</si>
  <si>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</si>
  <si>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</si>
  <si>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</si>
  <si>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</si>
  <si>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</si>
  <si>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</si>
  <si>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</si>
  <si>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</si>
  <si>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</si>
  <si>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</si>
  <si>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</si>
  <si>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</si>
  <si>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</si>
  <si>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</si>
  <si>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</si>
  <si>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</si>
  <si>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</si>
  <si>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</si>
  <si>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</si>
  <si>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</si>
  <si>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</si>
  <si>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</si>
  <si>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</si>
  <si>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</si>
  <si>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</si>
  <si>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</si>
  <si>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</si>
  <si>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</si>
  <si>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</si>
  <si>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</si>
  <si>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</si>
  <si>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</si>
  <si>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</si>
  <si>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</si>
  <si>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</si>
  <si>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</si>
  <si>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</si>
  <si>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</si>
  <si>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</si>
  <si>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</si>
  <si>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</si>
  <si>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</si>
  <si>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</si>
  <si>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</si>
  <si>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</si>
  <si>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</si>
  <si>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</si>
  <si>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</si>
  <si>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</si>
  <si>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</si>
  <si>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</si>
  <si>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</si>
  <si>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</si>
  <si>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</si>
  <si>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</si>
  <si>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</si>
  <si>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</si>
  <si>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</si>
  <si>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</si>
  <si>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</si>
  <si>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</si>
  <si>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</si>
  <si>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</si>
  <si>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</si>
  <si>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</si>
  <si>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</si>
  <si>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</si>
  <si>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</si>
  <si>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</si>
  <si>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</si>
  <si>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</si>
  <si>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</si>
  <si>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</si>
  <si>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</si>
  <si>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</si>
  <si>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</si>
  <si>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</si>
  <si>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</si>
  <si>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</si>
  <si>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</si>
  <si>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</si>
  <si>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</si>
  <si>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</si>
  <si>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</si>
  <si>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</si>
  <si>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</si>
  <si>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</si>
  <si>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</si>
  <si>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</si>
  <si>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</si>
  <si>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</si>
  <si>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</si>
  <si>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</si>
  <si>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</si>
  <si>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</si>
  <si>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</si>
  <si>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</si>
  <si>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</si>
  <si>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</si>
  <si>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</si>
  <si>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</si>
  <si>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</si>
  <si>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</si>
  <si>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</si>
  <si>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</si>
  <si>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</si>
  <si>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</si>
  <si>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</si>
  <si>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</si>
  <si>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</si>
  <si>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</si>
  <si>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</si>
  <si>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</si>
  <si>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</si>
  <si>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</si>
  <si>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</si>
  <si>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</si>
  <si>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</si>
  <si>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</si>
  <si>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</si>
  <si>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</si>
  <si>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</si>
  <si>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</si>
  <si>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</si>
  <si>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</si>
  <si>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</si>
  <si>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</si>
  <si>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</si>
  <si>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</si>
  <si>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</si>
  <si>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</si>
  <si>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</si>
  <si>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</si>
  <si>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</si>
  <si>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</si>
  <si>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</si>
  <si>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</si>
  <si>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</si>
  <si>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</si>
  <si>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</si>
  <si>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</si>
  <si>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</si>
  <si>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</si>
  <si>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</si>
  <si>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</si>
  <si>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</si>
  <si>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</si>
  <si>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</si>
  <si>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</si>
  <si>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</si>
  <si>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</si>
  <si>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</si>
  <si>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</si>
  <si>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</si>
  <si>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</si>
  <si>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</si>
  <si>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</si>
  <si>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</si>
  <si>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</si>
  <si>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</si>
  <si>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</si>
  <si>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</si>
  <si>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</si>
  <si>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</si>
  <si>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</si>
  <si>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</si>
  <si>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</si>
  <si>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</si>
  <si>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</si>
  <si>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</si>
  <si>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</si>
  <si>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</si>
  <si>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</si>
  <si>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</si>
  <si>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</si>
  <si>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</si>
  <si>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</si>
  <si>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</si>
  <si>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</si>
  <si>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</si>
  <si>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</si>
  <si>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</si>
  <si>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</si>
  <si>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</si>
  <si>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</si>
  <si>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</si>
  <si>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</si>
  <si>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</si>
  <si>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</si>
  <si>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</si>
  <si>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</si>
  <si>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</si>
  <si>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</si>
  <si>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</si>
  <si>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</si>
  <si>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</si>
  <si>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</si>
  <si>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</si>
  <si>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</si>
  <si>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</si>
  <si>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</si>
  <si>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</si>
  <si>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</si>
  <si>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</si>
  <si>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</si>
  <si>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</si>
  <si>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</si>
  <si>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</si>
  <si>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</si>
  <si>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</si>
  <si>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</si>
  <si>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</si>
  <si>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</si>
  <si>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</si>
  <si>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</si>
  <si>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</si>
  <si>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</si>
  <si>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</si>
  <si>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</si>
  <si>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</si>
  <si>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</si>
  <si>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</si>
  <si>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</si>
  <si>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</si>
  <si>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</si>
  <si>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</si>
  <si>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</si>
  <si>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</si>
  <si>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</si>
  <si>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</si>
  <si>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</si>
  <si>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</si>
  <si>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</si>
  <si>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</si>
  <si>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</si>
  <si>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</si>
  <si>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</si>
  <si>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</si>
  <si>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</si>
  <si>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</si>
  <si>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</si>
  <si>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</si>
  <si>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</si>
  <si>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</si>
  <si>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</si>
  <si>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</si>
  <si>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</si>
  <si>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</si>
  <si>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</si>
  <si>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</si>
  <si>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</si>
  <si>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</si>
  <si>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</si>
  <si>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</si>
  <si>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</si>
  <si>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</si>
  <si>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</si>
  <si>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</si>
  <si>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</si>
  <si>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</si>
  <si>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</si>
  <si>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</si>
  <si>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</si>
  <si>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</si>
  <si>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</si>
  <si>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</si>
  <si>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</si>
  <si>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</si>
  <si>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</si>
  <si>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</si>
  <si>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</si>
  <si>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</si>
  <si>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</si>
  <si>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</si>
  <si>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</si>
  <si>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</si>
  <si>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</si>
  <si>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</si>
  <si>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</si>
  <si>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</si>
  <si>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</si>
  <si>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</si>
  <si>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</si>
  <si>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</si>
  <si>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</si>
  <si>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</si>
  <si>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</si>
  <si>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</si>
  <si>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</si>
  <si>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</si>
  <si>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</si>
  <si>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</si>
  <si>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</si>
  <si>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</si>
  <si>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</si>
  <si>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</si>
  <si>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</si>
  <si>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</si>
  <si>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</si>
  <si>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</si>
  <si>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</si>
  <si>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</si>
  <si>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</si>
  <si>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</si>
  <si>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</si>
  <si>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</si>
  <si>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</si>
  <si>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</si>
  <si>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</si>
  <si>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</si>
  <si>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</si>
  <si>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</si>
  <si>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</si>
  <si>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</si>
  <si>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</si>
  <si>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</si>
  <si>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</si>
  <si>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</si>
  <si>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</si>
  <si>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</si>
  <si>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</si>
  <si>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</si>
  <si>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</si>
  <si>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</si>
  <si>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</si>
  <si>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</si>
  <si>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</si>
  <si>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</si>
  <si>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</si>
  <si>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</si>
  <si>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</si>
  <si>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</si>
  <si>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</si>
  <si>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</si>
  <si>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</si>
  <si>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</si>
  <si>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</si>
  <si>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</si>
  <si>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</si>
  <si>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</si>
  <si>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</si>
  <si>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</si>
  <si>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</si>
  <si>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</si>
  <si>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</si>
  <si>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</si>
  <si>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</si>
  <si>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</si>
  <si>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</si>
  <si>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</si>
  <si>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</si>
  <si>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</si>
  <si>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</si>
  <si>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</si>
  <si>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</si>
  <si>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</si>
  <si>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</si>
  <si>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</si>
  <si>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</si>
  <si>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</si>
  <si>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</si>
  <si>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</si>
  <si>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</si>
  <si>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</si>
  <si>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</si>
  <si>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</si>
  <si>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</si>
  <si>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</si>
  <si>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</si>
  <si>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</si>
  <si>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</si>
  <si>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</si>
  <si>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</si>
  <si>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</si>
  <si>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</si>
  <si>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</si>
  <si>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</si>
  <si>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</si>
  <si>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</si>
  <si>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</si>
  <si>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</si>
  <si>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</si>
  <si>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</si>
  <si>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</si>
  <si>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</si>
  <si>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</si>
  <si>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</si>
  <si>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</si>
  <si>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</si>
  <si>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</si>
  <si>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</si>
  <si>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</si>
  <si>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</si>
  <si>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</si>
  <si>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</si>
  <si>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</si>
  <si>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</si>
  <si>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</si>
  <si>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</si>
  <si>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</si>
  <si>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</si>
  <si>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</si>
  <si>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</si>
  <si>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</si>
  <si>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</si>
  <si>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</si>
  <si>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</si>
  <si>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</si>
  <si>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</si>
  <si>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</si>
  <si>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</si>
  <si>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</si>
  <si>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</si>
  <si>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</si>
  <si>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</si>
  <si>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</si>
  <si>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</si>
  <si>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</si>
  <si>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</si>
  <si>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</si>
  <si>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</si>
  <si>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</si>
  <si>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</si>
  <si>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</si>
  <si>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</si>
  <si>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</si>
  <si>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</si>
  <si>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</si>
  <si>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</si>
  <si>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</si>
  <si>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</si>
  <si>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</si>
  <si>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</si>
  <si>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</si>
  <si>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</si>
  <si>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</si>
  <si>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</si>
  <si>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</si>
  <si>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</si>
  <si>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</si>
  <si>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</si>
  <si>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</si>
  <si>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</si>
  <si>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</si>
  <si>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</si>
  <si>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</si>
  <si>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</si>
  <si>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</si>
  <si>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</si>
  <si>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</si>
  <si>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</si>
  <si>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</si>
  <si>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</si>
  <si>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</si>
  <si>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</si>
  <si>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</si>
  <si>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</si>
  <si>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</si>
  <si>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</si>
  <si>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</si>
  <si>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</si>
  <si>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</si>
  <si>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</si>
  <si>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</si>
  <si>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</si>
  <si>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</si>
  <si>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</si>
  <si>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</si>
  <si>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</si>
  <si>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</si>
  <si>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</si>
  <si>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</si>
  <si>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</si>
  <si>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</si>
  <si>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</si>
  <si>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</si>
  <si>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</si>
  <si>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</si>
  <si>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</si>
  <si>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</si>
  <si>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</si>
  <si>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</si>
  <si>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</si>
  <si>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</si>
  <si>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</si>
  <si>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</si>
  <si>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</si>
  <si>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</si>
  <si>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</si>
  <si>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</si>
  <si>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</si>
  <si>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</si>
  <si>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</si>
  <si>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</si>
  <si>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</si>
  <si>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</si>
  <si>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</si>
  <si>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</si>
  <si>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</si>
  <si>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</si>
  <si>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</si>
  <si>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</si>
  <si>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</si>
  <si>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</si>
  <si>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</si>
  <si>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</si>
  <si>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</si>
  <si>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</si>
  <si>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</si>
  <si>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</si>
  <si>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</si>
  <si>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</si>
  <si>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</si>
  <si>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</si>
  <si>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</si>
  <si>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</si>
  <si>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</si>
  <si>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</si>
  <si>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</si>
  <si>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</si>
  <si>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</si>
  <si>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</si>
  <si>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</si>
  <si>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</si>
  <si>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</si>
  <si>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</si>
  <si>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</si>
  <si>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</si>
  <si>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</si>
  <si>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</si>
  <si>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</si>
  <si>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</si>
  <si>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</si>
  <si>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</si>
  <si>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</si>
  <si>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</si>
  <si>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</si>
  <si>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</si>
  <si>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</si>
  <si>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</si>
  <si>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</si>
  <si>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</si>
  <si>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</si>
  <si>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</si>
  <si>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</si>
  <si>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</si>
  <si>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</si>
  <si>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</si>
  <si>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</si>
  <si>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</si>
  <si>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</si>
  <si>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</si>
  <si>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</si>
  <si>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</si>
  <si>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</si>
  <si>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</si>
  <si>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</si>
  <si>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</si>
  <si>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</si>
  <si>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</si>
  <si>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</si>
  <si>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</si>
  <si>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</si>
  <si>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</si>
  <si>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</si>
  <si>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</si>
  <si>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</si>
  <si>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</si>
  <si>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</si>
  <si>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</si>
  <si>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</si>
  <si>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</si>
  <si>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</si>
  <si>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</si>
  <si>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</si>
  <si>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</si>
  <si>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</si>
  <si>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</si>
  <si>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</si>
  <si>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</si>
  <si>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</si>
  <si>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</si>
  <si>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</si>
  <si>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</si>
  <si>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</si>
  <si>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</si>
  <si>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</si>
  <si>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</si>
  <si>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</si>
  <si>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</si>
  <si>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</si>
  <si>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</si>
  <si>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</si>
  <si>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</si>
  <si>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</si>
  <si>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</si>
  <si>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</si>
  <si>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</si>
  <si>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</si>
  <si>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</si>
  <si>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</si>
  <si>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</si>
  <si>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</si>
  <si>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</si>
  <si>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</si>
  <si>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</si>
  <si>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</si>
  <si>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</si>
  <si>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</si>
  <si>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</si>
  <si>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</si>
  <si>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</si>
  <si>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</si>
  <si>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</si>
  <si>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</si>
  <si>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</si>
  <si>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</si>
  <si>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</si>
  <si>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</si>
  <si>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</si>
  <si>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</si>
  <si>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</si>
  <si>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</si>
  <si>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</si>
  <si>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</si>
  <si>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</si>
  <si>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</si>
  <si>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</si>
  <si>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</si>
  <si>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</si>
  <si>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</si>
  <si>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</si>
  <si>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</si>
  <si>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</si>
  <si>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</si>
  <si>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</si>
  <si>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</si>
  <si>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</si>
  <si>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</si>
  <si>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</si>
  <si>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</si>
  <si>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</si>
  <si>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</si>
  <si>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</si>
  <si>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</si>
  <si>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</si>
  <si>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</si>
  <si>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</si>
  <si>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</si>
  <si>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</si>
  <si>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</si>
  <si>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</si>
  <si>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</si>
  <si>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</si>
  <si>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</si>
  <si>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</si>
  <si>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</si>
  <si>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</si>
  <si>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</si>
  <si>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</si>
  <si>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</si>
  <si>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</si>
  <si>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</si>
  <si>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</si>
  <si>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</si>
  <si>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</si>
  <si>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</si>
  <si>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</si>
  <si>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</si>
  <si>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</si>
  <si>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</si>
  <si>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</si>
  <si>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</si>
  <si>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</si>
  <si>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</si>
  <si>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</si>
  <si>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</si>
  <si>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</si>
  <si>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</si>
  <si>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</si>
  <si>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</si>
  <si>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</si>
  <si>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</si>
  <si>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</si>
  <si>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</si>
  <si>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</si>
  <si>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</si>
  <si>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</si>
  <si>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</si>
  <si>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</si>
  <si>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</si>
  <si>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</si>
  <si>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</si>
  <si>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</si>
  <si>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</si>
  <si>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</si>
  <si>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</si>
  <si>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</si>
  <si>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</si>
  <si>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</si>
  <si>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</si>
  <si>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</si>
  <si>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</si>
  <si>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</si>
  <si>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</si>
  <si>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</si>
  <si>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</si>
  <si>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</si>
  <si>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</si>
  <si>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</si>
  <si>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</si>
  <si>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</si>
  <si>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</si>
  <si>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</si>
  <si>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</si>
  <si>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</si>
  <si>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</si>
  <si>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</si>
  <si>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</si>
  <si>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</si>
  <si>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</si>
  <si>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</si>
  <si>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</si>
  <si>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</si>
  <si>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</si>
  <si>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</si>
  <si>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</si>
  <si>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</si>
  <si>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</si>
  <si>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</si>
  <si>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</si>
  <si>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</si>
  <si>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</si>
  <si>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</si>
  <si>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</si>
  <si>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</si>
  <si>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</si>
  <si>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</si>
  <si>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</si>
  <si>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</si>
  <si>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</si>
  <si>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</si>
  <si>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</si>
  <si>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</si>
  <si>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</si>
  <si>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</si>
  <si>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</si>
  <si>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</si>
  <si>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</si>
  <si>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</si>
  <si>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</si>
  <si>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</si>
  <si>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</si>
  <si>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</si>
  <si>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</si>
  <si>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</si>
  <si>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</si>
  <si>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</si>
  <si>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</si>
  <si>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</si>
  <si>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</si>
  <si>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</si>
  <si>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</si>
  <si>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</si>
  <si>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</si>
  <si>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</si>
  <si>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</si>
  <si>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</si>
  <si>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</si>
  <si>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</si>
  <si>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</si>
  <si>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</si>
  <si>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</si>
  <si>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</si>
  <si>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</si>
  <si>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</si>
  <si>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</si>
  <si>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</si>
  <si>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</si>
  <si>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</si>
  <si>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</si>
  <si>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</si>
  <si>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</si>
  <si>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</si>
  <si>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</si>
  <si>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</si>
  <si>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</si>
  <si>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</si>
  <si>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</si>
  <si>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</si>
  <si>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</si>
  <si>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</si>
  <si>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</si>
  <si>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</si>
  <si>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</si>
  <si>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</si>
  <si>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</si>
  <si>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</si>
  <si>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</si>
  <si>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</si>
  <si>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</si>
  <si>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</si>
  <si>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</si>
  <si>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</si>
  <si>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</si>
  <si>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</si>
  <si>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</si>
  <si>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</si>
  <si>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</si>
  <si>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</si>
  <si>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</si>
  <si>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</si>
  <si>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</si>
  <si>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</si>
  <si>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</si>
  <si>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</si>
  <si>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</si>
  <si>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</si>
  <si>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</si>
  <si>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</si>
  <si>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</si>
  <si>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</si>
  <si>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</si>
  <si>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</si>
  <si>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</si>
  <si>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</si>
  <si>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</si>
  <si>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</si>
  <si>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</si>
  <si>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</si>
  <si>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</si>
  <si>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</si>
  <si>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</si>
  <si>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</si>
  <si>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</si>
  <si>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</si>
  <si>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</si>
  <si>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</si>
  <si>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</si>
  <si>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</si>
  <si>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</si>
  <si>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</si>
  <si>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</si>
  <si>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</si>
  <si>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</si>
  <si>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</si>
  <si>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</si>
  <si>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</si>
  <si>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</si>
  <si>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</si>
  <si>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</si>
  <si>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</si>
  <si>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</si>
  <si>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</si>
  <si>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</si>
  <si>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</si>
  <si>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</si>
  <si>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</si>
  <si>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</si>
  <si>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</si>
  <si>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</si>
  <si>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</si>
  <si>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</si>
  <si>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</si>
  <si>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</si>
  <si>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</si>
  <si>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</si>
  <si>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</si>
  <si>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</si>
  <si>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</si>
  <si>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</si>
  <si>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</si>
  <si>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</si>
  <si>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</si>
  <si>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</si>
  <si>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</si>
  <si>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</si>
  <si>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</si>
  <si>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</si>
  <si>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</si>
  <si>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</si>
  <si>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</si>
  <si>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</si>
  <si>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</si>
  <si>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</si>
  <si>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</si>
  <si>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</si>
  <si>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</si>
  <si>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</si>
  <si>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</si>
  <si>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</si>
  <si>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</si>
  <si>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</si>
  <si>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</si>
  <si>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</si>
  <si>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</si>
  <si>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</si>
  <si>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</si>
  <si>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</si>
  <si>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</si>
  <si>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</si>
  <si>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</si>
  <si>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</si>
  <si>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</si>
  <si>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</si>
  <si>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</si>
  <si>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</si>
  <si>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</si>
  <si>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</si>
  <si>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</si>
  <si>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</si>
  <si>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</si>
  <si>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</si>
  <si>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</si>
  <si>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</si>
  <si>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</si>
  <si>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</si>
  <si>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</si>
  <si>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</si>
  <si>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</si>
  <si>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</si>
  <si>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</si>
  <si>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</si>
  <si>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</si>
  <si>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</si>
  <si>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</si>
  <si>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</si>
  <si>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</si>
  <si>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</si>
  <si>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</si>
  <si>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</si>
  <si>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</si>
  <si>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</si>
  <si>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</si>
  <si>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</si>
  <si>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</si>
  <si>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</si>
  <si>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</si>
  <si>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</si>
  <si>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</si>
  <si>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</si>
  <si>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</si>
  <si>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</si>
  <si>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</si>
  <si>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</si>
  <si>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</si>
  <si>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</si>
  <si>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</si>
  <si>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</si>
  <si>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</si>
  <si>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</si>
  <si>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</si>
  <si>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</si>
  <si>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</si>
  <si>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</si>
  <si>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</si>
  <si>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</si>
  <si>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</si>
  <si>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</si>
  <si>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</si>
  <si>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</si>
  <si>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</si>
  <si>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</si>
  <si>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</si>
  <si>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</si>
  <si>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</si>
  <si>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</si>
  <si>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</si>
  <si>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</si>
  <si>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</si>
  <si>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</si>
  <si>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</si>
  <si>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</si>
  <si>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</si>
  <si>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</si>
  <si>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</si>
  <si>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</si>
  <si>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</si>
  <si>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</si>
  <si>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</si>
  <si>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</si>
  <si>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</si>
  <si>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</si>
  <si>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</si>
  <si>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</si>
  <si>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</si>
  <si>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</si>
  <si>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</si>
  <si>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</si>
  <si>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</si>
  <si>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</si>
  <si>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</si>
  <si>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</si>
  <si>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</si>
  <si>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</si>
  <si>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</si>
  <si>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</si>
  <si>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</si>
  <si>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</si>
  <si>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</si>
  <si>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</si>
  <si>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</si>
  <si>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</si>
  <si>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</si>
  <si>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</si>
  <si>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</si>
  <si>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</si>
  <si>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</si>
  <si>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</si>
  <si>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</si>
  <si>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</si>
  <si>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</si>
  <si>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</si>
  <si>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</si>
  <si>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</si>
  <si>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</si>
  <si>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</si>
  <si>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</si>
  <si>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</si>
  <si>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</si>
  <si>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</si>
  <si>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</si>
  <si>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</si>
  <si>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</si>
  <si>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</si>
  <si>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</si>
  <si>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</si>
  <si>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</si>
  <si>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</si>
  <si>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</si>
  <si>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</si>
  <si>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</si>
  <si>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</si>
  <si>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</si>
  <si>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</si>
  <si>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</si>
  <si>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</si>
  <si>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</si>
  <si>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</si>
  <si>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</si>
  <si>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</si>
  <si>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</si>
  <si>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</si>
  <si>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</si>
  <si>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</si>
  <si>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</si>
  <si>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</si>
  <si>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</si>
  <si>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</si>
  <si>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</si>
  <si>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</si>
  <si>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</si>
  <si>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</si>
  <si>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</si>
  <si>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</si>
  <si>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</si>
  <si>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</si>
  <si>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</si>
  <si>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</si>
  <si>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</si>
  <si>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</si>
  <si>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</si>
  <si>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</si>
  <si>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</si>
  <si>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</si>
  <si>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</si>
  <si>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</si>
  <si>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</si>
  <si>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</si>
  <si>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</si>
  <si>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</si>
  <si>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</si>
  <si>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</si>
  <si>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</si>
  <si>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</si>
  <si>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</si>
  <si>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</si>
  <si>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</si>
  <si>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</si>
  <si>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</si>
  <si>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</si>
  <si>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</si>
  <si>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</si>
  <si>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</si>
  <si>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</si>
  <si>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</si>
  <si>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</si>
  <si>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</si>
  <si>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</si>
  <si>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</si>
  <si>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</si>
  <si>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</si>
  <si>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</si>
  <si>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</si>
  <si>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</si>
  <si>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</si>
  <si>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</si>
  <si>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</si>
  <si>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</si>
  <si>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</si>
  <si>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</si>
  <si>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</si>
  <si>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</si>
  <si>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</si>
  <si>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</si>
  <si>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</si>
  <si>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</si>
  <si>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</si>
  <si>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</si>
  <si>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</si>
  <si>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</si>
  <si>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</si>
  <si>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</si>
  <si>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</si>
  <si>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</si>
  <si>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</si>
  <si>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</si>
  <si>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</si>
  <si>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</si>
  <si>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</si>
  <si>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</si>
  <si>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</si>
  <si>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</si>
  <si>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</si>
  <si>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</si>
  <si>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</si>
  <si>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</si>
  <si>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</si>
  <si>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</si>
  <si>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</si>
  <si>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</si>
  <si>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</si>
  <si>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</si>
  <si>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</si>
  <si>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</si>
  <si>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</si>
  <si>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</si>
  <si>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</si>
  <si>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</si>
  <si>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</si>
  <si>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</si>
  <si>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</si>
  <si>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</si>
  <si>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</si>
  <si>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</si>
  <si>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</si>
  <si>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</si>
  <si>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</si>
  <si>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</si>
  <si>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</si>
  <si>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</si>
  <si>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</si>
  <si>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</si>
  <si>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</si>
  <si>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</si>
  <si>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</si>
  <si>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</si>
  <si>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</si>
  <si>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</si>
  <si>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</si>
  <si>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</si>
  <si>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</si>
  <si>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</si>
  <si>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</si>
  <si>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</si>
  <si>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</si>
  <si>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</si>
  <si>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</si>
  <si>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</si>
  <si>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</si>
  <si>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</si>
  <si>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</si>
  <si>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</si>
  <si>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</si>
  <si>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</si>
  <si>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</si>
  <si>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</si>
  <si>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</si>
  <si>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</si>
  <si>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</si>
  <si>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</si>
  <si>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</si>
  <si>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</si>
  <si>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</si>
  <si>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</si>
  <si>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</si>
  <si>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</si>
  <si>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</si>
  <si>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</si>
  <si>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</si>
  <si>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</si>
  <si>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</si>
  <si>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</si>
  <si>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</si>
  <si>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</si>
  <si>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</si>
  <si>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</si>
  <si>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</si>
  <si>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</si>
  <si>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</si>
  <si>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</si>
  <si>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</si>
  <si>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</si>
  <si>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</si>
  <si>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</si>
  <si>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</si>
  <si>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</si>
  <si>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</si>
  <si>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</si>
  <si>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</si>
  <si>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</si>
  <si>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</si>
  <si>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</si>
  <si>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</si>
  <si>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</si>
  <si>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</si>
  <si>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</si>
  <si>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</si>
  <si>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</si>
  <si>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</si>
  <si>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</si>
  <si>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</si>
  <si>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</si>
  <si>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</si>
  <si>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</si>
  <si>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</si>
  <si>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</si>
  <si>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</si>
  <si>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</si>
  <si>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</si>
  <si>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</si>
  <si>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</si>
  <si>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</si>
  <si>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</si>
  <si>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</si>
  <si>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</si>
  <si>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</si>
  <si>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</si>
  <si>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</si>
  <si>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</si>
  <si>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</si>
  <si>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</si>
  <si>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</si>
  <si>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</si>
  <si>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</si>
  <si>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</si>
  <si>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</si>
  <si>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</si>
  <si>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</si>
  <si>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</si>
  <si>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</si>
  <si>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</si>
  <si>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</si>
  <si>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</si>
  <si>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</si>
  <si>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</si>
  <si>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</si>
  <si>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</si>
  <si>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</si>
  <si>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</si>
  <si>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</si>
  <si>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</si>
  <si>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</si>
  <si>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</si>
  <si>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</si>
  <si>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</si>
  <si>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</si>
  <si>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</si>
  <si>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</si>
  <si>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</si>
  <si>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</si>
  <si>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</si>
  <si>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</si>
  <si>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</si>
  <si>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</si>
  <si>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</si>
  <si>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</si>
  <si>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</si>
  <si>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</si>
  <si>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</si>
  <si>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</si>
  <si>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</si>
  <si>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</si>
  <si>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</si>
  <si>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</si>
  <si>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</si>
  <si>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</si>
  <si>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</si>
  <si>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</si>
  <si>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</si>
  <si>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</si>
  <si>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</si>
  <si>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</si>
  <si>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</si>
  <si>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</si>
  <si>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</si>
  <si>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</si>
  <si>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</si>
  <si>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</si>
  <si>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</si>
  <si>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</si>
  <si>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</si>
  <si>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</si>
  <si>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</si>
  <si>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</si>
  <si>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</si>
  <si>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</si>
  <si>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</si>
  <si>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</si>
  <si>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</si>
  <si>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</si>
  <si>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</si>
  <si>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</si>
  <si>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</si>
  <si>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</si>
  <si>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</si>
  <si>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</si>
  <si>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</si>
  <si>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</si>
  <si>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</si>
  <si>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</si>
  <si>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</si>
  <si>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</si>
  <si>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</si>
  <si>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</si>
  <si>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</si>
  <si>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</si>
  <si>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</si>
  <si>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</si>
  <si>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</si>
  <si>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</si>
  <si>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</si>
  <si>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</si>
  <si>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</si>
  <si>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</si>
  <si>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</si>
  <si>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</si>
  <si>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</si>
  <si>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</si>
  <si>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</si>
  <si>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</si>
  <si>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</si>
  <si>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</si>
  <si>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</si>
  <si>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</si>
  <si>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</si>
  <si>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</si>
  <si>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</si>
  <si>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</si>
  <si>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</si>
  <si>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</si>
  <si>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</si>
  <si>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</si>
  <si>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</si>
  <si>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</si>
  <si>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</si>
  <si>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</si>
  <si>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</si>
  <si>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</si>
  <si>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</si>
  <si>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</si>
  <si>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</si>
  <si>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</si>
  <si>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</si>
  <si>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</si>
  <si>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</si>
  <si>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</si>
  <si>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</si>
  <si>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</si>
  <si>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</si>
  <si>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</si>
  <si>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</si>
  <si>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</si>
  <si>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</si>
  <si>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</si>
  <si>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</si>
  <si>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</si>
  <si>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</si>
  <si>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</si>
  <si>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</si>
  <si>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</si>
  <si>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</si>
  <si>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</si>
  <si>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</si>
  <si>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</si>
  <si>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</si>
  <si>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</si>
  <si>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</si>
  <si>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</si>
  <si>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</si>
  <si>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</si>
  <si>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</si>
  <si>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</si>
  <si>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</si>
  <si>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</si>
  <si>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</si>
  <si>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</si>
  <si>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</si>
  <si>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</si>
  <si>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</si>
  <si>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</si>
  <si>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</si>
  <si>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</si>
  <si>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</si>
  <si>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</si>
  <si>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</si>
  <si>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</si>
  <si>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</si>
  <si>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</si>
  <si>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</si>
  <si>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</si>
  <si>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</si>
  <si>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</si>
  <si>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</si>
  <si>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</si>
  <si>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</si>
  <si>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</si>
  <si>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</si>
  <si>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</si>
  <si>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</si>
  <si>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</si>
  <si>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</si>
  <si>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</si>
  <si>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</si>
  <si>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</si>
  <si>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</si>
  <si>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</si>
  <si>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</si>
  <si>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</si>
  <si>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</si>
  <si>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</si>
  <si>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</si>
  <si>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</si>
  <si>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</si>
  <si>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</si>
  <si>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</si>
  <si>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</si>
  <si>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</si>
  <si>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</si>
  <si>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</si>
  <si>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</si>
  <si>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</si>
  <si>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</si>
  <si>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</si>
  <si>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</si>
  <si>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</si>
  <si>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</si>
  <si>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</si>
  <si>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</si>
  <si>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</si>
  <si>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</si>
  <si>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</si>
  <si>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</si>
  <si>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</si>
  <si>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</si>
  <si>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</si>
  <si>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</si>
  <si>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</si>
  <si>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</si>
  <si>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</si>
  <si>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</si>
  <si>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</si>
  <si>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</si>
  <si>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</si>
  <si>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</si>
  <si>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</si>
  <si>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</si>
  <si>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</si>
  <si>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</si>
  <si>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</si>
  <si>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</si>
  <si>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</si>
  <si>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</si>
  <si>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</si>
  <si>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</si>
  <si>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</si>
  <si>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</si>
  <si>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</si>
  <si>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</si>
  <si>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</si>
  <si>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</si>
  <si>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</si>
  <si>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</si>
  <si>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</si>
  <si>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</si>
  <si>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</si>
  <si>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</si>
  <si>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</si>
  <si>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</si>
  <si>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</si>
  <si>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</si>
  <si>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</si>
  <si>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</si>
  <si>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</si>
  <si>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</si>
  <si>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</si>
  <si>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</si>
  <si>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</si>
  <si>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</si>
  <si>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</si>
  <si>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</si>
  <si>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</si>
  <si>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</si>
  <si>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</si>
  <si>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</si>
  <si>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</si>
  <si>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</si>
  <si>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</si>
  <si>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</si>
  <si>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</si>
  <si>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</si>
  <si>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</si>
  <si>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</si>
  <si>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</si>
  <si>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</si>
  <si>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</si>
  <si>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</si>
  <si>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</si>
  <si>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</si>
  <si>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</si>
  <si>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</si>
  <si>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</si>
  <si>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</si>
  <si>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</si>
  <si>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</si>
  <si>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</si>
  <si>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</si>
  <si>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</si>
  <si>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</si>
  <si>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</si>
  <si>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</si>
  <si>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</si>
  <si>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</si>
  <si>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</si>
  <si>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</si>
  <si>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</si>
  <si>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</si>
  <si>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</si>
  <si>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</si>
  <si>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</si>
  <si>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</si>
  <si>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</si>
  <si>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</si>
  <si>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</si>
  <si>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</si>
  <si>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</si>
  <si>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</si>
  <si>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</si>
  <si>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</si>
  <si>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</si>
  <si>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</si>
  <si>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</si>
  <si>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</si>
  <si>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</si>
  <si>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</si>
  <si>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</si>
  <si>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</si>
  <si>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</si>
  <si>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</si>
  <si>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</si>
  <si>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</si>
  <si>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</si>
  <si>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</si>
  <si>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</si>
  <si>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</si>
  <si>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</si>
  <si>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</si>
  <si>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</si>
  <si>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</si>
  <si>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</si>
  <si>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</si>
  <si>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</si>
  <si>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</si>
  <si>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</si>
  <si>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</si>
  <si>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</si>
  <si>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</si>
  <si>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</si>
  <si>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</si>
  <si>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</si>
  <si>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</si>
  <si>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</si>
  <si>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</si>
  <si>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</si>
  <si>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</si>
  <si>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</si>
  <si>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</si>
  <si>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</si>
  <si>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</si>
  <si>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</si>
  <si>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</si>
  <si>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</si>
  <si>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</si>
  <si>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</si>
  <si>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</si>
  <si>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</si>
  <si>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</si>
  <si>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</si>
  <si>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</si>
  <si>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</si>
  <si>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</si>
  <si>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</si>
  <si>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</si>
  <si>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</si>
  <si>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</si>
  <si>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</si>
  <si>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</si>
  <si>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</si>
  <si>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</si>
  <si>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</si>
  <si>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</si>
  <si>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</si>
  <si>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</si>
  <si>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</si>
  <si>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</si>
  <si>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</si>
  <si>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</si>
  <si>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</si>
  <si>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</si>
  <si>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</si>
  <si>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</si>
  <si>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</si>
  <si>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</si>
  <si>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</si>
  <si>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</si>
  <si>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</si>
  <si>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</si>
  <si>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</si>
  <si>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</si>
  <si>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</si>
  <si>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</si>
  <si>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</si>
  <si>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</si>
  <si>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</si>
  <si>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</si>
  <si>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</si>
  <si>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</si>
  <si>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</si>
  <si>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</si>
  <si>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</si>
  <si>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</si>
  <si>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</si>
  <si>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</si>
  <si>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</si>
  <si>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</si>
  <si>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</si>
  <si>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</si>
  <si>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</si>
  <si>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</si>
  <si>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</si>
  <si>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</si>
  <si>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</si>
  <si>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</si>
  <si>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</si>
  <si>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</si>
  <si>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</si>
  <si>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</si>
  <si>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</si>
  <si>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</si>
  <si>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</si>
  <si>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</si>
  <si>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</si>
  <si>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</si>
  <si>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</si>
  <si>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</si>
  <si>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</si>
  <si>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</si>
  <si>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</si>
  <si>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</si>
  <si>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</si>
  <si>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</si>
  <si>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</si>
  <si>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</si>
  <si>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</si>
  <si>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</si>
  <si>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</si>
  <si>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</si>
  <si>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</si>
  <si>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</si>
  <si>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</si>
  <si>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</si>
  <si>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</si>
  <si>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</si>
  <si>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</si>
  <si>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</si>
  <si>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</si>
  <si>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</si>
  <si>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</si>
  <si>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</si>
  <si>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</si>
  <si>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</si>
  <si>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</si>
  <si>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</si>
  <si>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</si>
  <si>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</si>
  <si>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</si>
  <si>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</si>
  <si>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</si>
  <si>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</si>
  <si>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</si>
  <si>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</si>
  <si>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</si>
  <si>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</si>
  <si>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</si>
  <si>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</si>
  <si>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</si>
  <si>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</si>
  <si>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</si>
  <si>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</si>
  <si>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</si>
  <si>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</si>
  <si>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</si>
  <si>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</si>
  <si>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</si>
  <si>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</si>
  <si>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</si>
  <si>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</si>
  <si>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</si>
  <si>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</si>
  <si>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</si>
  <si>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</si>
  <si>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</si>
  <si>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</si>
  <si>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</si>
  <si>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</si>
  <si>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</si>
  <si>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</si>
  <si>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</si>
  <si>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</si>
  <si>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</si>
  <si>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</si>
  <si>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</si>
  <si>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</si>
  <si>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</si>
  <si>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</si>
  <si>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</si>
  <si>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</si>
  <si>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</si>
  <si>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</si>
  <si>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</si>
  <si>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</si>
  <si>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</si>
  <si>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</si>
  <si>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</si>
  <si>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</si>
  <si>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</si>
  <si>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</si>
  <si>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</si>
  <si>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</si>
  <si>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</si>
  <si>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</si>
  <si>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</si>
  <si>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</si>
  <si>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</si>
  <si>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</si>
  <si>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</si>
  <si>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</si>
  <si>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</si>
  <si>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</si>
  <si>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</si>
  <si>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</si>
  <si>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</si>
  <si>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</si>
  <si>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</si>
  <si>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</si>
  <si>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</si>
  <si>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</si>
  <si>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</si>
  <si>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</si>
  <si>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</si>
  <si>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</si>
  <si>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</si>
  <si>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</si>
  <si>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</si>
  <si>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</si>
  <si>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</si>
  <si>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</si>
  <si>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</si>
  <si>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</si>
  <si>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</si>
  <si>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</si>
  <si>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</si>
  <si>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</si>
  <si>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</si>
  <si>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</si>
  <si>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</si>
  <si>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</si>
  <si>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</si>
  <si>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</si>
  <si>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</si>
  <si>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</si>
  <si>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</si>
  <si>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</si>
  <si>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</si>
  <si>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</si>
  <si>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</si>
  <si>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</si>
  <si>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</si>
  <si>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</si>
  <si>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</si>
  <si>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</si>
  <si>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</si>
  <si>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</si>
  <si>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</si>
  <si>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</si>
  <si>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</si>
  <si>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</si>
  <si>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</si>
  <si>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</si>
  <si>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</si>
  <si>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</si>
  <si>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</si>
  <si>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</si>
  <si>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</si>
  <si>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</si>
  <si>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</si>
  <si>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</si>
  <si>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</si>
  <si>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</si>
  <si>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</si>
  <si>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</si>
  <si>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</si>
  <si>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</si>
  <si>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</si>
  <si>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</si>
  <si>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</si>
  <si>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</si>
  <si>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</si>
  <si>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</si>
  <si>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</si>
  <si>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</si>
  <si>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</si>
  <si>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</si>
  <si>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</si>
  <si>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</si>
  <si>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</si>
  <si>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</si>
  <si>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</si>
  <si>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</si>
  <si>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</si>
  <si>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</si>
  <si>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</si>
  <si>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</si>
  <si>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</si>
  <si>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</si>
  <si>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</si>
  <si>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</si>
  <si>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</si>
  <si>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</si>
  <si>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</si>
  <si>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</si>
  <si>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</si>
  <si>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</si>
  <si>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</si>
  <si>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</si>
  <si>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</si>
  <si>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</si>
  <si>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</si>
  <si>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</si>
  <si>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</si>
  <si>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</si>
  <si>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</si>
  <si>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</si>
  <si>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</si>
  <si>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</si>
  <si>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</si>
  <si>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</si>
  <si>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</si>
  <si>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</si>
  <si>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</si>
  <si>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</si>
  <si>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</si>
  <si>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</si>
  <si>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</si>
  <si>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</si>
  <si>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</si>
  <si>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</si>
  <si>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</si>
  <si>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</si>
  <si>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</si>
  <si>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</si>
  <si>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</si>
  <si>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</si>
  <si>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</si>
  <si>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</si>
  <si>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</si>
  <si>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</si>
  <si>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</si>
  <si>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</si>
  <si>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</si>
  <si>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</si>
  <si>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</si>
  <si>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</si>
  <si>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</si>
  <si>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</si>
  <si>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</si>
  <si>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</si>
  <si>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</si>
  <si>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</si>
  <si>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</si>
  <si>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</si>
  <si>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</si>
  <si>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</si>
  <si>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</si>
  <si>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</si>
  <si>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</si>
  <si>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</si>
  <si>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</si>
  <si>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</si>
  <si>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</si>
  <si>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</si>
  <si>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</si>
  <si>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</si>
  <si>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</si>
  <si>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</si>
  <si>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</si>
  <si>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</si>
  <si>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</si>
  <si>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</si>
  <si>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</si>
  <si>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</si>
  <si>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</si>
  <si>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</si>
  <si>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</si>
  <si>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</si>
  <si>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</si>
  <si>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</si>
  <si>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</si>
  <si>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</si>
  <si>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</si>
  <si>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</si>
  <si>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</si>
  <si>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</si>
  <si>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</si>
  <si>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</si>
  <si>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</si>
  <si>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</si>
  <si>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</si>
  <si>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</si>
  <si>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</si>
  <si>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</si>
  <si>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</si>
  <si>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</si>
  <si>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</si>
  <si>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</si>
  <si>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</si>
  <si>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</si>
  <si>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</si>
  <si>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</si>
  <si>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</si>
  <si>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</si>
  <si>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</si>
  <si>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</si>
  <si>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</si>
  <si>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</si>
  <si>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</si>
  <si>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</si>
  <si>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</si>
  <si>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</si>
  <si>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</si>
  <si>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</si>
  <si>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</si>
  <si>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</si>
  <si>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</si>
  <si>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</si>
  <si>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</si>
  <si>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</si>
  <si>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</si>
  <si>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</si>
  <si>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</si>
  <si>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</si>
  <si>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</si>
  <si>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</si>
  <si>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</si>
  <si>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</si>
  <si>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</si>
  <si>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</si>
  <si>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</si>
  <si>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</si>
  <si>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</si>
  <si>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</si>
  <si>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</si>
  <si>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</si>
  <si>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</si>
  <si>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</si>
  <si>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</si>
  <si>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</si>
  <si>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</si>
  <si>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</si>
  <si>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</si>
  <si>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</si>
  <si>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</si>
  <si>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</si>
  <si>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</si>
  <si>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</si>
  <si>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</si>
  <si>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</si>
  <si>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</si>
  <si>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</si>
  <si>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</si>
  <si>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</si>
  <si>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</si>
  <si>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</si>
  <si>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</si>
  <si>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</si>
  <si>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</si>
  <si>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</si>
  <si>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</si>
  <si>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</si>
  <si>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</si>
  <si>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</si>
  <si>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</si>
  <si>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</si>
  <si>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</si>
  <si>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</si>
  <si>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</si>
  <si>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</si>
  <si>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</si>
  <si>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</si>
  <si>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</si>
  <si>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</si>
  <si>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</si>
  <si>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</si>
  <si>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</si>
  <si>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</si>
  <si>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</si>
  <si>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</si>
  <si>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</si>
  <si>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</si>
  <si>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</si>
  <si>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</si>
  <si>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</si>
  <si>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</si>
  <si>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</si>
  <si>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</si>
  <si>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</si>
  <si>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</si>
  <si>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</si>
  <si>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</si>
  <si>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</si>
  <si>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</si>
  <si>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</si>
  <si>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</si>
  <si>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</si>
  <si>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</si>
  <si>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</si>
  <si>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</si>
  <si>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</si>
  <si>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</si>
  <si>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</si>
  <si>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</si>
  <si>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</si>
  <si>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</si>
  <si>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</si>
  <si>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</si>
  <si>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</si>
  <si>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</si>
  <si>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</si>
  <si>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</si>
  <si>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</si>
  <si>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</si>
  <si>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</si>
  <si>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</si>
  <si>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</si>
  <si>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</si>
  <si>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</si>
  <si>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</si>
  <si>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</si>
  <si>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</si>
  <si>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</si>
  <si>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</si>
  <si>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</si>
  <si>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</si>
  <si>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</si>
  <si>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</si>
  <si>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</si>
  <si>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</si>
  <si>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</si>
  <si>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</si>
  <si>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</si>
  <si>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</si>
  <si>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</si>
  <si>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</si>
  <si>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</si>
  <si>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</si>
  <si>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</si>
  <si>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</si>
  <si>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</si>
  <si>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</si>
  <si>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</si>
  <si>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</si>
  <si>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</si>
  <si>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</si>
  <si>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</si>
  <si>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</si>
  <si>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</si>
  <si>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</si>
  <si>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</si>
  <si>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</si>
  <si>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</si>
  <si>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</si>
  <si>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</si>
  <si>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</si>
  <si>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</si>
  <si>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</si>
  <si>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</si>
  <si>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</si>
  <si>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</si>
  <si>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</si>
  <si>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</si>
  <si>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</si>
  <si>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</si>
  <si>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</si>
  <si>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</si>
  <si>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</si>
  <si>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</si>
  <si>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</si>
  <si>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</si>
  <si>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</si>
  <si>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</si>
  <si>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</si>
  <si>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</si>
  <si>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</si>
  <si>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</si>
  <si>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</si>
  <si>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</si>
  <si>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</si>
  <si>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</si>
  <si>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</si>
  <si>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</si>
  <si>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</si>
  <si>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</si>
  <si>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</si>
  <si>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</si>
  <si>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</si>
  <si>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</si>
  <si>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</si>
  <si>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</si>
  <si>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</si>
  <si>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</si>
  <si>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</si>
  <si>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</si>
  <si>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</si>
  <si>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</si>
  <si>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</si>
  <si>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</si>
  <si>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</si>
  <si>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</si>
  <si>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</si>
  <si>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</si>
  <si>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</si>
  <si>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</si>
  <si>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</si>
  <si>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</si>
  <si>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</si>
  <si>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</si>
  <si>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</si>
  <si>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</si>
  <si>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</si>
  <si>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</si>
  <si>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</si>
  <si>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</si>
  <si>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</si>
  <si>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</si>
  <si>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</si>
  <si>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</si>
  <si>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</si>
  <si>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</si>
  <si>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</si>
  <si>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</si>
  <si>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</si>
  <si>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</si>
  <si>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</si>
  <si>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</si>
  <si>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</si>
  <si>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</si>
  <si>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</si>
  <si>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</si>
  <si>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</si>
  <si>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</si>
  <si>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</si>
  <si>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</si>
  <si>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</si>
  <si>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</si>
  <si>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</si>
  <si>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</si>
  <si>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</si>
  <si>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</si>
  <si>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</si>
  <si>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</si>
  <si>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</si>
  <si>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</si>
  <si>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</si>
  <si>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</si>
  <si>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</si>
  <si>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</si>
  <si>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</si>
  <si>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</si>
  <si>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</si>
  <si>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</si>
  <si>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</si>
  <si>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</si>
  <si>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</si>
  <si>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</si>
  <si>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</si>
  <si>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</si>
  <si>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</si>
  <si>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</si>
  <si>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</si>
  <si>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</si>
  <si>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</si>
  <si>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</si>
  <si>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</si>
  <si>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</si>
  <si>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</si>
  <si>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</si>
  <si>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</si>
  <si>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</si>
  <si>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</si>
  <si>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</si>
  <si>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</si>
  <si>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</si>
  <si>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</si>
  <si>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</si>
  <si>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</si>
  <si>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</si>
  <si>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</si>
  <si>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</si>
  <si>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</si>
  <si>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</si>
  <si>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</si>
  <si>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</si>
  <si>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</si>
  <si>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</si>
  <si>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</si>
  <si>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</si>
  <si>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</si>
  <si>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</si>
  <si>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</si>
  <si>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</si>
  <si>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</si>
  <si>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</si>
  <si>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</si>
  <si>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</si>
  <si>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</si>
  <si>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</si>
  <si>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</si>
  <si>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</si>
  <si>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</si>
  <si>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</si>
  <si>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</si>
  <si>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</si>
  <si>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</si>
  <si>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</si>
  <si>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</si>
  <si>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</si>
  <si>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</si>
  <si>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</si>
  <si>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</si>
  <si>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</si>
  <si>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</si>
  <si>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</si>
  <si>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</si>
  <si>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</si>
  <si>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</si>
  <si>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</si>
  <si>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</si>
  <si>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</si>
  <si>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</si>
  <si>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</si>
  <si>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</si>
  <si>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</si>
  <si>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</si>
  <si>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</si>
  <si>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</si>
  <si>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</si>
  <si>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</si>
  <si>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</si>
  <si>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</si>
  <si>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</si>
  <si>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</si>
  <si>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</si>
  <si>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</si>
  <si>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</si>
  <si>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</si>
  <si>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</si>
  <si>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</si>
  <si>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</si>
  <si>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</si>
  <si>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</si>
  <si>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</si>
  <si>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</si>
  <si>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</si>
  <si>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</si>
  <si>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</si>
  <si>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</si>
  <si>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</si>
  <si>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</si>
  <si>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</si>
  <si>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</si>
  <si>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</si>
  <si>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</si>
  <si>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</si>
  <si>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</si>
  <si>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</si>
  <si>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</si>
  <si>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</si>
  <si>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</si>
  <si>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</si>
  <si>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</si>
  <si>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</si>
  <si>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</si>
  <si>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</si>
  <si>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</si>
  <si>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</si>
  <si>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</si>
  <si>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</si>
  <si>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</si>
  <si>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</si>
  <si>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</si>
  <si>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</si>
  <si>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</si>
  <si>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</si>
  <si>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</si>
  <si>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</si>
  <si>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</si>
  <si>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</si>
  <si>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</si>
  <si>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</si>
  <si>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</si>
  <si>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</si>
  <si>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</si>
  <si>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</si>
  <si>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</si>
  <si>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</si>
  <si>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</si>
  <si>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</si>
  <si>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</si>
  <si>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</si>
  <si>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</si>
  <si>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</si>
  <si>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</si>
  <si>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</si>
  <si>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</si>
  <si>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</si>
  <si>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</si>
  <si>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</si>
  <si>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</si>
  <si>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</si>
  <si>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</si>
  <si>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</si>
  <si>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</si>
  <si>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</si>
  <si>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</si>
  <si>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</si>
  <si>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</si>
  <si>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</si>
  <si>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</si>
  <si>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</si>
  <si>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</si>
  <si>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</si>
  <si>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</si>
  <si>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</si>
  <si>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</si>
  <si>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</si>
  <si>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</si>
  <si>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</si>
  <si>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</si>
  <si>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</si>
  <si>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</si>
  <si>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</si>
  <si>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</si>
  <si>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</si>
  <si>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</si>
  <si>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</si>
  <si>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</si>
  <si>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</si>
  <si>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</si>
  <si>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</si>
  <si>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</si>
  <si>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</si>
  <si>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</si>
  <si>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</si>
  <si>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</si>
  <si>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</si>
  <si>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</si>
  <si>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</si>
  <si>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</si>
  <si>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</si>
  <si>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</si>
  <si>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</si>
  <si>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</si>
  <si>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</si>
  <si>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</si>
  <si>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</si>
  <si>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</si>
  <si>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</si>
  <si>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</si>
  <si>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</si>
  <si>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</si>
  <si>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</si>
  <si>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</si>
  <si>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</si>
  <si>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</si>
  <si>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</si>
  <si>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</si>
  <si>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</si>
  <si>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</si>
  <si>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</si>
  <si>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</si>
  <si>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</si>
  <si>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</si>
  <si>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</si>
  <si>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</si>
  <si>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</si>
  <si>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</si>
  <si>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</si>
  <si>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</si>
  <si>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</si>
  <si>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</si>
  <si>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</si>
  <si>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</si>
  <si>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</si>
  <si>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</si>
  <si>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</si>
  <si>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</si>
  <si>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</si>
  <si>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</si>
  <si>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</si>
  <si>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</si>
  <si>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</si>
  <si>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</si>
  <si>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</si>
  <si>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</si>
  <si>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</si>
  <si>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</si>
  <si>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</si>
  <si>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</si>
  <si>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</si>
  <si>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</si>
  <si>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</si>
  <si>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</si>
  <si>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</si>
  <si>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</si>
  <si>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</si>
  <si>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</si>
  <si>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</si>
  <si>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</si>
  <si>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</si>
  <si>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</si>
  <si>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</si>
  <si>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</si>
  <si>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</si>
  <si>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</si>
  <si>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</si>
  <si>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</si>
  <si>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</si>
  <si>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</si>
  <si>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</si>
  <si>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</si>
  <si>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</si>
  <si>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</si>
  <si>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</si>
  <si>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</si>
  <si>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</si>
  <si>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</si>
  <si>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</si>
  <si>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</si>
  <si>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</si>
  <si>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</si>
  <si>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</si>
  <si>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</si>
  <si>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</si>
  <si>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</si>
  <si>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</si>
  <si>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</si>
  <si>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</si>
  <si>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</si>
  <si>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</si>
  <si>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</si>
  <si>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</si>
  <si>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</si>
  <si>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</si>
  <si>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</si>
  <si>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</si>
  <si>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</si>
  <si>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</si>
  <si>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</si>
  <si>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</si>
  <si>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</si>
  <si>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</si>
  <si>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</si>
  <si>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</si>
  <si>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</si>
  <si>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</si>
  <si>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</si>
  <si>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</si>
  <si>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</si>
  <si>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</si>
  <si>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</si>
  <si>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</si>
  <si>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</si>
  <si>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</si>
  <si>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</si>
  <si>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</si>
  <si>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</si>
  <si>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</si>
  <si>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</si>
  <si>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</si>
  <si>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</si>
  <si>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</si>
  <si>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</si>
  <si>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</si>
  <si>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</si>
  <si>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</si>
  <si>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</si>
  <si>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</si>
  <si>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</si>
  <si>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</si>
  <si>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</si>
  <si>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</si>
  <si>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</si>
  <si>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</si>
  <si>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</si>
  <si>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</si>
  <si>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</si>
  <si>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</si>
  <si>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</si>
  <si>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</si>
  <si>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</si>
  <si>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</si>
  <si>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</si>
  <si>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</si>
  <si>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</si>
  <si>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</si>
  <si>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</si>
  <si>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</si>
  <si>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</si>
  <si>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</si>
  <si>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</si>
  <si>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</si>
  <si>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</si>
  <si>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</si>
  <si>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</si>
  <si>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</si>
  <si>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</si>
  <si>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</si>
  <si>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</si>
  <si>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</si>
  <si>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</si>
  <si>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</si>
  <si>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</si>
  <si>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</si>
  <si>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</si>
  <si>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</si>
  <si>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</si>
  <si>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</si>
  <si>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</si>
  <si>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</si>
  <si>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</si>
  <si>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</si>
  <si>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</si>
  <si>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</si>
  <si>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</si>
  <si>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</si>
  <si>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</si>
  <si>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</si>
  <si>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</si>
  <si>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</si>
  <si>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</si>
  <si>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</si>
  <si>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</si>
  <si>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</si>
  <si>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</si>
  <si>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</si>
  <si>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</si>
  <si>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</si>
  <si>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</si>
  <si>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</si>
  <si>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</si>
  <si>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</si>
  <si>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</si>
  <si>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</si>
  <si>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</si>
  <si>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</si>
  <si>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</si>
  <si>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</si>
  <si>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</si>
  <si>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</si>
  <si>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</si>
  <si>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</si>
  <si>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</si>
  <si>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</si>
  <si>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</si>
  <si>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</si>
  <si>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</si>
  <si>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</si>
  <si>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</si>
  <si>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</si>
  <si>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</si>
  <si>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</si>
  <si>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</si>
  <si>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</si>
  <si>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</si>
  <si>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</si>
  <si>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</si>
  <si>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</si>
  <si>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</si>
  <si>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</si>
  <si>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</si>
  <si>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</si>
  <si>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</si>
  <si>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</si>
  <si>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</si>
  <si>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</si>
  <si>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</si>
  <si>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</si>
  <si>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</si>
  <si>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</si>
  <si>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</si>
  <si>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</si>
  <si>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</si>
  <si>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</si>
  <si>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</si>
  <si>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</si>
  <si>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</si>
  <si>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</si>
  <si>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</si>
  <si>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</si>
  <si>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</si>
  <si>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</si>
  <si>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</si>
  <si>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</si>
  <si>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</si>
  <si>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</si>
  <si>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</si>
  <si>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</si>
  <si>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</si>
  <si>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</si>
  <si>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</si>
  <si>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</si>
  <si>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</si>
  <si>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</si>
  <si>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</si>
  <si>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</si>
  <si>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</si>
  <si>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</si>
  <si>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</si>
  <si>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</si>
  <si>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</si>
  <si>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</si>
  <si>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</si>
  <si>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</si>
  <si>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</si>
  <si>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</si>
  <si>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</si>
  <si>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</si>
  <si>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</si>
  <si>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</si>
  <si>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</si>
  <si>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</si>
  <si>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</si>
  <si>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</si>
  <si>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</si>
  <si>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</si>
  <si>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</si>
  <si>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</si>
  <si>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</si>
  <si>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</si>
  <si>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</si>
  <si>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</si>
  <si>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</si>
  <si>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</si>
  <si>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</si>
  <si>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</si>
  <si>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</si>
  <si>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</si>
  <si>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</si>
  <si>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</si>
  <si>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</si>
  <si>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</si>
  <si>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</si>
  <si>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</si>
  <si>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</si>
  <si>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</si>
  <si>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</si>
  <si>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</si>
  <si>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</si>
  <si>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</si>
  <si>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</si>
  <si>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</si>
  <si>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</si>
  <si>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</si>
  <si>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</si>
  <si>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</si>
  <si>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</si>
  <si>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</si>
  <si>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</si>
  <si>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</si>
  <si>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</si>
  <si>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</si>
  <si>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</si>
  <si>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</si>
  <si>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</si>
  <si>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</si>
  <si>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</si>
  <si>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</si>
  <si>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</si>
  <si>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</si>
  <si>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</si>
  <si>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</si>
  <si>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</si>
  <si>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</si>
  <si>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</si>
  <si>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</si>
  <si>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</si>
  <si>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</si>
  <si>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</si>
  <si>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</si>
  <si>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</si>
  <si>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</si>
  <si>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</si>
  <si>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</si>
  <si>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</si>
  <si>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</si>
  <si>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</si>
  <si>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</si>
  <si>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</si>
  <si>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</si>
  <si>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</si>
  <si>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</si>
  <si>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</si>
  <si>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</si>
  <si>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</si>
  <si>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</si>
  <si>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</si>
  <si>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</si>
  <si>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</si>
  <si>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</si>
  <si>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</si>
  <si>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</si>
  <si>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</si>
  <si>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</si>
  <si>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</si>
  <si>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</si>
  <si>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</si>
  <si>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</si>
  <si>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</si>
  <si>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</si>
  <si>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</si>
  <si>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</si>
  <si>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</si>
  <si>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</si>
  <si>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</si>
  <si>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</si>
  <si>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</si>
  <si>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</si>
  <si>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</si>
  <si>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</si>
  <si>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</si>
  <si>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</si>
  <si>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</si>
  <si>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</si>
  <si>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</si>
  <si>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</si>
  <si>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</si>
  <si>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</si>
  <si>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</si>
  <si>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</si>
  <si>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</si>
  <si>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</si>
  <si>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</si>
  <si>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</si>
  <si>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</si>
  <si>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</si>
  <si>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</si>
  <si>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</si>
  <si>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</si>
  <si>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</si>
  <si>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</si>
  <si>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</si>
  <si>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</si>
  <si>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</si>
  <si>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</si>
  <si>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</si>
  <si>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</si>
  <si>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</si>
  <si>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</si>
  <si>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</si>
  <si>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</si>
  <si>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</si>
  <si>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</si>
  <si>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</si>
  <si>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</si>
  <si>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</si>
  <si>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</si>
  <si>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</si>
  <si>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</si>
  <si>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</si>
  <si>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</si>
  <si>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</si>
  <si>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</si>
  <si>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</si>
  <si>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</si>
  <si>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</si>
  <si>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</si>
  <si>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</si>
  <si>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</si>
  <si>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</si>
  <si>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</si>
  <si>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</si>
  <si>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</si>
  <si>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</si>
  <si>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</si>
  <si>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</si>
  <si>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</si>
  <si>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</si>
  <si>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</si>
  <si>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</si>
  <si>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</si>
  <si>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</si>
  <si>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</si>
  <si>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</si>
  <si>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</si>
  <si>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</si>
  <si>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</si>
  <si>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</si>
  <si>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</si>
  <si>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</si>
  <si>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</si>
  <si>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</si>
  <si>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</si>
  <si>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</si>
  <si>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</si>
  <si>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</si>
  <si>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</si>
  <si>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</si>
  <si>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</si>
  <si>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</si>
  <si>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</si>
  <si>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</si>
  <si>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</si>
  <si>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</si>
  <si>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</si>
  <si>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</si>
  <si>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</si>
  <si>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</si>
  <si>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</si>
  <si>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</si>
  <si>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</si>
  <si>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</si>
  <si>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</si>
  <si>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</si>
  <si>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</si>
  <si>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</si>
  <si>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</si>
  <si>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</si>
  <si>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</si>
  <si>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</si>
  <si>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</si>
  <si>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</si>
  <si>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</si>
  <si>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</si>
  <si>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</si>
  <si>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</si>
  <si>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</si>
  <si>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</si>
  <si>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</si>
  <si>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</si>
  <si>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</si>
  <si>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</si>
  <si>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</si>
  <si>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</si>
  <si>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</si>
  <si>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</si>
  <si>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</si>
  <si>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</si>
  <si>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</si>
  <si>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</si>
  <si>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</si>
  <si>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</si>
  <si>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</si>
  <si>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</si>
  <si>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</si>
  <si>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</si>
  <si>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</si>
  <si>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</si>
  <si>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</si>
  <si>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</si>
  <si>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</si>
  <si>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</si>
  <si>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</si>
  <si>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</si>
  <si>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</si>
  <si>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</si>
  <si>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</si>
  <si>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</si>
  <si>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</si>
  <si>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</si>
  <si>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</si>
  <si>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</si>
  <si>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</si>
  <si>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</si>
  <si>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</si>
  <si>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</si>
  <si>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</si>
  <si>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</si>
  <si>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</si>
  <si>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</si>
  <si>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</si>
  <si>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</si>
  <si>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</si>
  <si>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</si>
  <si>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</si>
  <si>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</si>
  <si>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</si>
  <si>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</si>
  <si>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</si>
  <si>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</si>
  <si>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</si>
  <si>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</si>
  <si>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</si>
  <si>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</si>
  <si>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</si>
  <si>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</si>
  <si>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</si>
  <si>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</si>
  <si>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</si>
  <si>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</si>
  <si>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</si>
  <si>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</si>
  <si>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</si>
  <si>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</si>
  <si>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</si>
  <si>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</si>
  <si>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</si>
  <si>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</si>
  <si>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</si>
  <si>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</si>
  <si>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</si>
  <si>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</si>
  <si>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</si>
  <si>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</si>
  <si>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</si>
  <si>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</si>
  <si>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</si>
  <si>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</si>
  <si>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</si>
  <si>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</si>
  <si>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</si>
  <si>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</si>
  <si>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</si>
  <si>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</si>
  <si>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</si>
  <si>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</si>
  <si>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</si>
  <si>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</si>
  <si>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</si>
  <si>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</si>
  <si>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</si>
  <si>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</si>
  <si>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</si>
  <si>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</si>
  <si>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</si>
  <si>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</si>
  <si>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</si>
  <si>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</si>
  <si>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</si>
  <si>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</si>
  <si>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</si>
  <si>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</si>
  <si>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</si>
  <si>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</si>
  <si>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</si>
  <si>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</si>
  <si>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</si>
  <si>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</si>
  <si>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</si>
  <si>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</si>
  <si>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</si>
  <si>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</si>
  <si>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</si>
  <si>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</si>
  <si>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</si>
  <si>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</si>
  <si>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</si>
  <si>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</si>
  <si>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</si>
  <si>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</si>
  <si>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</si>
  <si>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</si>
  <si>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</si>
  <si>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</si>
  <si>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</si>
  <si>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</si>
  <si>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</si>
  <si>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</si>
  <si>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</si>
  <si>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</si>
  <si>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</si>
  <si>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</si>
  <si>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</si>
  <si>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</si>
  <si>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</si>
  <si>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</si>
  <si>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</si>
  <si>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</si>
  <si>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</si>
  <si>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</si>
  <si>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</si>
  <si>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</si>
  <si>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</si>
  <si>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</si>
  <si>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</si>
  <si>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</si>
  <si>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</si>
  <si>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</si>
  <si>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</si>
  <si>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</si>
  <si>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</si>
  <si>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</si>
  <si>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</si>
  <si>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</si>
  <si>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</si>
  <si>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</si>
  <si>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</si>
  <si>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</si>
  <si>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</si>
  <si>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</si>
  <si>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</si>
  <si>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</si>
  <si>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</si>
  <si>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</si>
  <si>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</si>
  <si>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</si>
  <si>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</si>
  <si>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</si>
  <si>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</si>
  <si>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</si>
  <si>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</si>
  <si>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</si>
  <si>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</si>
  <si>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</si>
  <si>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</si>
  <si>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</si>
  <si>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</si>
  <si>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</si>
  <si>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</si>
  <si>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</si>
  <si>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</si>
  <si>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</si>
  <si>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</si>
  <si>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</si>
  <si>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</si>
  <si>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</si>
  <si>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</si>
  <si>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</si>
  <si>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</si>
  <si>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</si>
  <si>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</si>
  <si>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</si>
  <si>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</si>
  <si>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</si>
  <si>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</si>
  <si>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</si>
  <si>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</si>
  <si>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</si>
  <si>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</si>
  <si>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</si>
  <si>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</si>
  <si>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</si>
  <si>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</si>
  <si>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</si>
  <si>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</si>
  <si>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</si>
  <si>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</si>
  <si>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</si>
  <si>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</si>
  <si>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</si>
  <si>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</si>
  <si>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</si>
  <si>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</si>
  <si>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</si>
  <si>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</si>
  <si>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</si>
  <si>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</si>
  <si>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</si>
  <si>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</si>
  <si>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</si>
  <si>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</si>
  <si>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</si>
  <si>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</si>
  <si>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</si>
  <si>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</si>
  <si>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</si>
  <si>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</si>
  <si>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</si>
  <si>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</si>
  <si>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</si>
  <si>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</si>
  <si>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</si>
  <si>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</si>
  <si>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</si>
  <si>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</si>
  <si>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</si>
  <si>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</si>
  <si>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</si>
  <si>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</si>
  <si>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</si>
  <si>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</si>
  <si>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</si>
  <si>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</si>
  <si>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</si>
  <si>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</si>
  <si>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</si>
  <si>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</si>
  <si>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</si>
  <si>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</si>
  <si>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</si>
  <si>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</si>
  <si>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</si>
  <si>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</si>
  <si>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</si>
  <si>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</si>
  <si>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</si>
  <si>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</si>
  <si>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</si>
  <si>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</si>
  <si>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</si>
  <si>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</si>
  <si>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</si>
  <si>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</si>
  <si>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</si>
  <si>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</si>
  <si>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</si>
  <si>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</si>
  <si>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</si>
  <si>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</si>
  <si>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</si>
  <si>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</si>
  <si>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</si>
  <si>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</si>
  <si>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</si>
  <si>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</si>
  <si>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</si>
  <si>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</si>
  <si>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</si>
  <si>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</si>
  <si>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</si>
  <si>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</si>
  <si>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</si>
  <si>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</si>
  <si>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</si>
  <si>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</si>
  <si>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</si>
  <si>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</si>
  <si>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</si>
  <si>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</si>
  <si>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</si>
  <si>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</si>
  <si>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</si>
  <si>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</si>
  <si>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</si>
  <si>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</si>
  <si>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</si>
  <si>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</si>
  <si>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</si>
  <si>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</si>
  <si>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</si>
  <si>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</si>
  <si>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</si>
  <si>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</si>
  <si>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</si>
  <si>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</si>
  <si>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</si>
  <si>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</si>
  <si>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</si>
  <si>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</si>
  <si>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</si>
  <si>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</si>
  <si>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</si>
  <si>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</si>
  <si>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</si>
  <si>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</si>
  <si>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</si>
  <si>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</si>
  <si>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</si>
  <si>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</si>
  <si>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</si>
  <si>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</si>
  <si>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</si>
  <si>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</si>
  <si>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</si>
  <si>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</si>
  <si>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</si>
  <si>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</si>
  <si>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</si>
  <si>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</si>
  <si>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</si>
  <si>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</si>
  <si>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</si>
  <si>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</si>
  <si>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</si>
  <si>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</si>
  <si>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</si>
  <si>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</si>
  <si>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</si>
  <si>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</si>
  <si>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</si>
  <si>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</si>
  <si>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</si>
  <si>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</si>
  <si>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</si>
  <si>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</si>
  <si>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</si>
  <si>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</si>
  <si>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</si>
  <si>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</si>
  <si>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</si>
  <si>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</si>
  <si>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</si>
  <si>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</si>
  <si>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</si>
  <si>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</si>
  <si>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</si>
  <si>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</si>
  <si>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</si>
  <si>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</si>
  <si>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</si>
  <si>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</si>
  <si>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</si>
  <si>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</si>
  <si>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</si>
  <si>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</si>
  <si>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</si>
  <si>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</si>
  <si>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</si>
  <si>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</si>
  <si>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</si>
  <si>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</si>
  <si>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</si>
  <si>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</si>
  <si>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</si>
  <si>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</si>
  <si>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</si>
  <si>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</si>
  <si>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</si>
  <si>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</si>
  <si>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</si>
  <si>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</si>
  <si>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</si>
  <si>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</si>
  <si>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</si>
  <si>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</si>
  <si>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</si>
  <si>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</si>
  <si>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</si>
  <si>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</si>
  <si>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</si>
  <si>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</si>
  <si>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</si>
  <si>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</si>
  <si>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</si>
  <si>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</si>
  <si>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</si>
  <si>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</si>
  <si>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</si>
  <si>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</si>
  <si>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</si>
  <si>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</si>
  <si>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</si>
  <si>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</si>
  <si>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</si>
  <si>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</si>
  <si>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</si>
  <si>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</si>
  <si>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</si>
  <si>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</si>
  <si>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</si>
  <si>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</si>
  <si>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</si>
  <si>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</si>
  <si>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</si>
  <si>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</si>
  <si>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</si>
  <si>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</si>
  <si>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</si>
  <si>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</si>
  <si>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</si>
  <si>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</si>
  <si>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</si>
  <si>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</si>
  <si>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</si>
  <si>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</si>
  <si>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</si>
  <si>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</si>
  <si>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</si>
  <si>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</si>
  <si>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</si>
  <si>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</si>
  <si>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</si>
  <si>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</si>
  <si>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</si>
  <si>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</si>
  <si>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</si>
  <si>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</si>
  <si>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</si>
  <si>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</si>
  <si>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</si>
  <si>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</si>
  <si>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</si>
  <si>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</si>
  <si>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</si>
  <si>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</si>
  <si>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</si>
  <si>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</si>
  <si>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</si>
  <si>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</si>
  <si>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</si>
  <si>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</si>
  <si>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</si>
  <si>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</si>
  <si>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</si>
  <si>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</si>
  <si>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</si>
  <si>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</si>
  <si>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</si>
  <si>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</si>
  <si>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</si>
  <si>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</si>
  <si>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</si>
  <si>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</si>
  <si>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</si>
  <si>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</si>
  <si>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</si>
  <si>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</si>
  <si>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</si>
  <si>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</si>
  <si>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</si>
  <si>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</si>
  <si>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</si>
  <si>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</si>
  <si>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</si>
  <si>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</si>
  <si>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</si>
  <si>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</si>
  <si>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</si>
  <si>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</si>
  <si>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</si>
  <si>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</si>
  <si>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</si>
  <si>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</si>
  <si>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</si>
  <si>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</si>
  <si>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</si>
  <si>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</si>
  <si>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</si>
  <si>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</si>
  <si>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</si>
  <si>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</si>
  <si>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</si>
  <si>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</si>
  <si>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</si>
  <si>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</si>
  <si>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</si>
  <si>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</si>
  <si>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</si>
  <si>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</si>
  <si>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</si>
  <si>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</si>
  <si>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</si>
  <si>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</si>
  <si>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</si>
  <si>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</si>
  <si>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</si>
  <si>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</si>
  <si>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</si>
  <si>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</si>
  <si>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</si>
  <si>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</si>
  <si>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</si>
  <si>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</si>
  <si>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</si>
  <si>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</si>
  <si>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</si>
  <si>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</si>
  <si>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</si>
  <si>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</si>
  <si>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</si>
  <si>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</si>
  <si>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</si>
  <si>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</si>
  <si>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</si>
  <si>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</si>
  <si>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</si>
  <si>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</si>
  <si>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</si>
  <si>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</si>
  <si>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</si>
  <si>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</si>
  <si>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</si>
  <si>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</si>
  <si>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</si>
  <si>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</si>
  <si>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</si>
  <si>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</si>
  <si>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</si>
  <si>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</si>
  <si>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</si>
  <si>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</si>
  <si>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</si>
  <si>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</si>
  <si>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</si>
  <si>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</si>
  <si>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</si>
  <si>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</si>
  <si>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</si>
  <si>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</si>
  <si>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</si>
  <si>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</si>
  <si>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</si>
  <si>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</si>
  <si>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</si>
  <si>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</si>
  <si>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</si>
  <si>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</si>
  <si>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</si>
  <si>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</si>
  <si>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</si>
  <si>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</si>
  <si>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</si>
  <si>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</si>
  <si>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</si>
  <si>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</si>
  <si>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</si>
  <si>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</si>
  <si>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</si>
  <si>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</si>
  <si>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</si>
  <si>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</si>
  <si>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</si>
  <si>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</si>
  <si>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</si>
  <si>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</si>
  <si>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</si>
  <si>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</si>
  <si>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</si>
  <si>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</si>
  <si>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</si>
  <si>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</si>
  <si>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</si>
  <si>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</si>
  <si>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</si>
  <si>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</si>
  <si>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</si>
  <si>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</si>
  <si>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</si>
  <si>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</si>
  <si>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</si>
  <si>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</si>
  <si>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</si>
  <si>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</si>
  <si>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</si>
  <si>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</si>
  <si>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</si>
  <si>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</si>
  <si>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</si>
  <si>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</si>
  <si>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</si>
  <si>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</si>
  <si>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</si>
  <si>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</si>
  <si>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</si>
  <si>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</si>
  <si>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</si>
  <si>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</si>
  <si>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</si>
  <si>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</si>
  <si>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</si>
  <si>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</si>
  <si>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</si>
  <si>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</si>
  <si>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</si>
  <si>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</si>
  <si>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</si>
  <si>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</si>
  <si>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</si>
  <si>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</si>
  <si>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</si>
  <si>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</si>
  <si>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</si>
  <si>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</si>
  <si>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</si>
  <si>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</si>
  <si>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</si>
  <si>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</si>
  <si>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</si>
  <si>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</si>
  <si>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</si>
  <si>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</si>
  <si>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</si>
  <si>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</si>
  <si>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</si>
  <si>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</si>
  <si>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</si>
  <si>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</si>
  <si>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</si>
  <si>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</si>
  <si>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</si>
  <si>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</si>
  <si>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</si>
  <si>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</si>
  <si>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</si>
  <si>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</si>
  <si>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</si>
  <si>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</si>
  <si>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</si>
  <si>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</si>
  <si>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</si>
  <si>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</si>
  <si>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</si>
  <si>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</si>
  <si>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</si>
  <si>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</si>
  <si>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</si>
  <si>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</si>
  <si>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</si>
  <si>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</si>
  <si>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</si>
  <si>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</si>
  <si>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</si>
  <si>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</si>
  <si>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</si>
  <si>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</si>
  <si>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</si>
  <si>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</si>
  <si>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</si>
  <si>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</si>
  <si>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</si>
  <si>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</si>
  <si>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</si>
  <si>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</si>
  <si>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</si>
  <si>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</si>
  <si>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</si>
  <si>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</si>
  <si>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</si>
  <si>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</si>
  <si>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</si>
  <si>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</si>
  <si>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</si>
  <si>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</si>
  <si>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</si>
  <si>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</si>
  <si>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</si>
  <si>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</si>
  <si>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</si>
  <si>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</si>
  <si>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</si>
  <si>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</si>
  <si>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</si>
  <si>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</si>
  <si>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</si>
  <si>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</si>
  <si>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</si>
  <si>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</si>
  <si>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</si>
  <si>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</si>
  <si>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</si>
  <si>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</si>
  <si>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</si>
  <si>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</si>
  <si>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</si>
  <si>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</si>
  <si>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</si>
  <si>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</si>
  <si>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</si>
  <si>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</si>
  <si>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</si>
  <si>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</si>
  <si>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</si>
  <si>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</si>
  <si>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</si>
  <si>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</si>
  <si>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</si>
  <si>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</si>
  <si>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</si>
  <si>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</si>
  <si>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</si>
  <si>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</si>
  <si>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</si>
  <si>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</si>
  <si>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</si>
  <si>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</si>
  <si>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</si>
  <si>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</si>
  <si>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</si>
  <si>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</si>
  <si>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</si>
  <si>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</si>
  <si>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</si>
  <si>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</si>
  <si>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</si>
  <si>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</si>
  <si>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</si>
  <si>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</si>
  <si>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</si>
  <si>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</si>
  <si>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</si>
  <si>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</si>
  <si>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</si>
  <si>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</si>
  <si>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</si>
  <si>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</si>
  <si>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</si>
  <si>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</si>
  <si>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</si>
  <si>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</si>
  <si>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</si>
  <si>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</si>
  <si>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</si>
  <si>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</si>
  <si>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</si>
  <si>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</si>
  <si>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</si>
  <si>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</si>
  <si>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</si>
  <si>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</si>
  <si>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</si>
  <si>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</si>
  <si>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</si>
  <si>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</si>
  <si>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</si>
  <si>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</si>
  <si>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</si>
  <si>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</si>
  <si>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</si>
  <si>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</si>
  <si>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</si>
  <si>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</si>
  <si>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</si>
  <si>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</si>
  <si>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</si>
  <si>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</si>
  <si>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</si>
  <si>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</si>
  <si>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</si>
  <si>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</si>
  <si>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</si>
  <si>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</si>
  <si>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</si>
  <si>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</si>
  <si>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</si>
  <si>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</si>
  <si>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</si>
  <si>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</si>
  <si>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</si>
  <si>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</si>
  <si>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</si>
  <si>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</si>
  <si>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</si>
  <si>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</si>
  <si>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</si>
  <si>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</si>
  <si>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</si>
  <si>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</si>
  <si>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</si>
  <si>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</si>
  <si>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</si>
  <si>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</si>
  <si>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</si>
  <si>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</si>
  <si>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</si>
  <si>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</si>
  <si>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</si>
  <si>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</si>
  <si>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</si>
  <si>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</si>
  <si>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</si>
  <si>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</si>
  <si>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</si>
  <si>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</si>
  <si>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</si>
  <si>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</si>
  <si>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</si>
  <si>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</si>
  <si>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</si>
  <si>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</si>
  <si>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</si>
  <si>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</si>
  <si>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</si>
  <si>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</si>
  <si>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</si>
  <si>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</si>
  <si>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</si>
  <si>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</si>
  <si>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</si>
  <si>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</si>
  <si>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</si>
  <si>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</si>
  <si>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</si>
  <si>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</si>
  <si>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</si>
  <si>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</si>
  <si>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</si>
  <si>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</si>
  <si>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</si>
  <si>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</si>
  <si>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</si>
  <si>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</si>
  <si>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</si>
  <si>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</si>
  <si>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</si>
  <si>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</si>
  <si>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</si>
  <si>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</si>
  <si>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</si>
  <si>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</si>
  <si>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</si>
  <si>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</si>
  <si>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</si>
  <si>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</si>
  <si>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</si>
  <si>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</si>
  <si>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</si>
  <si>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</si>
  <si>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</si>
  <si>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</si>
  <si>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</si>
  <si>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</si>
  <si>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</si>
  <si>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</si>
  <si>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</si>
  <si>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</si>
  <si>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</si>
  <si>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</si>
  <si>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</si>
  <si>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</si>
  <si>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</si>
  <si>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</si>
  <si>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</si>
  <si>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</si>
  <si>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</si>
  <si>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</si>
  <si>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</si>
  <si>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</si>
  <si>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</si>
  <si>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</si>
  <si>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</si>
  <si>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</si>
  <si>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</si>
  <si>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</si>
  <si>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</si>
  <si>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</si>
  <si>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</si>
  <si>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</si>
  <si>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</si>
  <si>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</si>
  <si>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</si>
  <si>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</si>
  <si>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</si>
  <si>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</si>
  <si>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</si>
  <si>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</si>
  <si>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</si>
  <si>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</si>
  <si>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</si>
  <si>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</si>
  <si>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</si>
  <si>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</si>
  <si>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</si>
  <si>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</si>
  <si>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</si>
  <si>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</si>
  <si>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</si>
  <si>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</si>
  <si>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</si>
  <si>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</si>
  <si>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</si>
  <si>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</si>
  <si>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</si>
  <si>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</si>
  <si>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</si>
  <si>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</si>
  <si>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</si>
  <si>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</si>
  <si>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</si>
  <si>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</si>
  <si>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</si>
  <si>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</si>
  <si>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</si>
  <si>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</si>
  <si>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</si>
  <si>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</si>
  <si>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</si>
  <si>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</si>
  <si>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</si>
  <si>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</si>
  <si>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</si>
  <si>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</si>
  <si>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</si>
  <si>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</si>
  <si>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</si>
  <si>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</si>
  <si>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</si>
  <si>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</si>
  <si>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</si>
  <si>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</si>
  <si>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</si>
  <si>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</si>
  <si>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</si>
  <si>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</si>
  <si>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</si>
  <si>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</si>
  <si>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</si>
  <si>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</si>
  <si>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</si>
  <si>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</si>
  <si>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</si>
  <si>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</si>
  <si>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</si>
  <si>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</si>
  <si>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</si>
  <si>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</si>
  <si>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</si>
  <si>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</si>
  <si>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</si>
  <si>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</si>
  <si>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</si>
  <si>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</si>
  <si>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</si>
  <si>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</si>
  <si>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</si>
  <si>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</si>
  <si>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</si>
  <si>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</si>
  <si>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</si>
  <si>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</si>
  <si>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</si>
  <si>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</si>
  <si>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</si>
  <si>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</si>
  <si>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</si>
  <si>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</si>
  <si>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</si>
  <si>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</si>
  <si>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</si>
  <si>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</si>
  <si>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</si>
  <si>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</si>
  <si>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</si>
  <si>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</si>
  <si>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</si>
  <si>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</si>
  <si>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</si>
  <si>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</si>
  <si>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</si>
  <si>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</si>
  <si>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</si>
  <si>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</si>
  <si>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</si>
  <si>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</si>
  <si>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</si>
  <si>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</si>
  <si>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</si>
  <si>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</si>
  <si>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</si>
  <si>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</si>
  <si>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</si>
  <si>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</si>
  <si>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</si>
  <si>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</si>
  <si>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</si>
  <si>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</si>
  <si>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</si>
  <si>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</si>
  <si>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</si>
  <si>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</si>
  <si>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</si>
  <si>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</si>
  <si>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</si>
  <si>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</si>
  <si>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</si>
  <si>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</si>
  <si>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</si>
  <si>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</si>
  <si>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</si>
  <si>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</si>
  <si>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</si>
  <si>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</si>
  <si>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</si>
  <si>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</si>
  <si>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</si>
  <si>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</si>
  <si>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</si>
  <si>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</si>
  <si>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</si>
  <si>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</si>
  <si>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</si>
  <si>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</si>
  <si>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</si>
  <si>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</si>
  <si>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</si>
  <si>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</si>
  <si>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</si>
  <si>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</si>
  <si>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</si>
  <si>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</si>
  <si>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</si>
  <si>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</si>
  <si>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</si>
  <si>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</si>
  <si>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</si>
  <si>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</si>
  <si>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</si>
  <si>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</si>
  <si>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</si>
  <si>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</si>
  <si>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</si>
  <si>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</si>
  <si>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</si>
  <si>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</si>
  <si>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</si>
  <si>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</si>
  <si>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</si>
  <si>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</si>
  <si>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</si>
  <si>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</si>
  <si>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</si>
  <si>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</si>
  <si>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</si>
  <si>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</si>
  <si>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</si>
  <si>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</si>
  <si>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</si>
  <si>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</si>
  <si>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</si>
  <si>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</si>
  <si>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</si>
  <si>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</si>
  <si>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</si>
  <si>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</si>
  <si>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</si>
  <si>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</si>
  <si>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</si>
  <si>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</si>
  <si>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</si>
  <si>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</si>
  <si>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</si>
  <si>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</si>
  <si>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</si>
  <si>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</si>
  <si>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</si>
  <si>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</si>
  <si>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</si>
  <si>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</si>
  <si>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</si>
  <si>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</si>
  <si>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</si>
  <si>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</si>
  <si>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</si>
  <si>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</si>
  <si>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</si>
  <si>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</si>
  <si>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</si>
  <si>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</si>
  <si>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</si>
  <si>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</si>
  <si>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</si>
  <si>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</si>
  <si>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</si>
  <si>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</si>
  <si>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</si>
  <si>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</si>
  <si>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</si>
  <si>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</si>
  <si>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</si>
  <si>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</si>
  <si>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</si>
  <si>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</si>
  <si>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</si>
  <si>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</si>
  <si>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</si>
  <si>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</si>
  <si>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</si>
  <si>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</si>
  <si>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</si>
  <si>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</si>
  <si>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</si>
  <si>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</si>
  <si>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</si>
  <si>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</si>
  <si>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</si>
  <si>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</si>
  <si>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</si>
  <si>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</si>
  <si>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</si>
  <si>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</si>
  <si>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</si>
  <si>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</si>
  <si>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</si>
  <si>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</si>
  <si>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</si>
  <si>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</si>
  <si>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</si>
  <si>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</si>
  <si>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</si>
  <si>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</si>
  <si>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</si>
  <si>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</si>
  <si>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</si>
  <si>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</si>
  <si>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</si>
  <si>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</si>
  <si>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</si>
  <si>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</si>
  <si>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</si>
  <si>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</si>
  <si>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</si>
  <si>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</si>
  <si>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</si>
  <si>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</si>
  <si>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</si>
  <si>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</si>
  <si>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</si>
  <si>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</si>
  <si>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</si>
  <si>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</si>
  <si>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</si>
  <si>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</si>
  <si>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</si>
  <si>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</si>
  <si>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</si>
  <si>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</si>
  <si>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</si>
  <si>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</si>
  <si>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</si>
  <si>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</si>
  <si>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</si>
  <si>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</si>
  <si>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</si>
  <si>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</si>
  <si>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</si>
  <si>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</si>
  <si>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</si>
  <si>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</si>
  <si>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</si>
  <si>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</si>
  <si>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</si>
  <si>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</si>
  <si>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</si>
  <si>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</si>
  <si>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</si>
  <si>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</si>
  <si>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</si>
  <si>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</si>
  <si>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</si>
  <si>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</si>
  <si>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</si>
  <si>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</si>
  <si>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</si>
  <si>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</si>
  <si>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</si>
  <si>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</si>
  <si>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</si>
  <si>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</si>
  <si>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</si>
  <si>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</si>
  <si>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</si>
  <si>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</si>
  <si>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</si>
  <si>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</si>
  <si>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</si>
  <si>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</si>
  <si>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</si>
  <si>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</si>
  <si>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</si>
  <si>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</si>
  <si>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</si>
  <si>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</si>
  <si>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</si>
  <si>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</si>
  <si>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</si>
  <si>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</si>
  <si>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</si>
  <si>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</si>
  <si>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</si>
  <si>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</si>
  <si>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</si>
  <si>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</si>
  <si>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</si>
  <si>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</si>
  <si>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</si>
  <si>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</si>
  <si>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</si>
  <si>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</si>
  <si>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</si>
  <si>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</si>
  <si>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</si>
  <si>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</si>
  <si>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</si>
  <si>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</si>
  <si>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</si>
  <si>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</si>
  <si>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</si>
  <si>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</si>
  <si>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</si>
  <si>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</si>
  <si>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</si>
  <si>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</si>
  <si>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</si>
  <si>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</si>
  <si>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</si>
  <si>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</si>
  <si>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</si>
  <si>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</si>
  <si>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</si>
  <si>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</si>
  <si>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</si>
  <si>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</si>
  <si>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</si>
  <si>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</si>
  <si>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</si>
  <si>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</si>
  <si>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</si>
  <si>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</si>
  <si>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</si>
  <si>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</si>
  <si>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</si>
  <si>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</si>
  <si>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</si>
  <si>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</si>
  <si>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</si>
  <si>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</si>
  <si>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</si>
  <si>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</si>
  <si>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</si>
  <si>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</si>
  <si>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</si>
  <si>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</si>
  <si>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</si>
  <si>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</si>
  <si>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</si>
  <si>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</si>
  <si>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</si>
  <si>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</si>
  <si>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</si>
  <si>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</si>
  <si>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</si>
  <si>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</si>
  <si>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</si>
  <si>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</si>
  <si>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</si>
  <si>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</si>
  <si>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</si>
  <si>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</si>
  <si>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</si>
  <si>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</si>
  <si>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</si>
  <si>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</si>
  <si>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</si>
  <si>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</si>
  <si>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</si>
  <si>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</si>
  <si>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</si>
  <si>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</si>
  <si>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</si>
  <si>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</si>
  <si>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</si>
  <si>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</si>
  <si>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</si>
  <si>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</si>
  <si>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</si>
  <si>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</si>
  <si>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</si>
  <si>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</si>
  <si>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</si>
  <si>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</si>
  <si>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</si>
  <si>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</si>
  <si>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</si>
  <si>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</si>
  <si>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</si>
  <si>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</si>
  <si>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</si>
  <si>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</si>
  <si>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</si>
  <si>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</si>
  <si>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</si>
  <si>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</si>
  <si>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</si>
  <si>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</si>
  <si>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</si>
  <si>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</si>
  <si>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</si>
  <si>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</si>
  <si>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</si>
  <si>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</si>
  <si>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</si>
  <si>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</si>
  <si>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</si>
  <si>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</si>
  <si>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</si>
  <si>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</si>
  <si>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</si>
  <si>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</si>
  <si>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</si>
  <si>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</si>
  <si>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</si>
  <si>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</si>
  <si>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</si>
  <si>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</si>
  <si>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</si>
  <si>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</si>
  <si>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</si>
  <si>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</si>
  <si>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</si>
  <si>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</si>
  <si>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</si>
  <si>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</si>
  <si>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</si>
  <si>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</si>
  <si>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</si>
  <si>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</si>
  <si>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</si>
  <si>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</si>
  <si>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</si>
  <si>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</si>
  <si>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</si>
  <si>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</si>
  <si>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</si>
  <si>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</si>
  <si>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</si>
  <si>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</si>
  <si>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</si>
  <si>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</si>
  <si>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</si>
  <si>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</si>
  <si>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</si>
  <si>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</si>
  <si>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</si>
  <si>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</si>
  <si>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</si>
  <si>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</si>
  <si>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</si>
  <si>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</si>
  <si>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</si>
  <si>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</si>
  <si>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</si>
  <si>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</si>
  <si>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</si>
  <si>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</si>
  <si>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</si>
  <si>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</si>
  <si>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</si>
  <si>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</si>
  <si>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</si>
  <si>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</si>
  <si>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</si>
  <si>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</si>
  <si>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</si>
  <si>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</si>
  <si>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</si>
  <si>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</si>
  <si>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</si>
  <si>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</si>
  <si>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</si>
  <si>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</si>
  <si>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</si>
  <si>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</si>
  <si>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</si>
  <si>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</si>
  <si>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</si>
  <si>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</si>
  <si>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</si>
  <si>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</si>
  <si>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</si>
  <si>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</si>
  <si>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</si>
  <si>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</si>
  <si>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</si>
  <si>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</si>
  <si>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</si>
  <si>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</si>
  <si>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</si>
  <si>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</si>
  <si>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</si>
  <si>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</si>
  <si>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</si>
  <si>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</si>
  <si>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</si>
  <si>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</si>
  <si>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</si>
  <si>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</si>
  <si>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</si>
  <si>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</si>
  <si>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</si>
  <si>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</si>
  <si>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</si>
  <si>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</si>
  <si>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</si>
  <si>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</si>
  <si>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</si>
  <si>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</si>
  <si>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</si>
  <si>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</si>
  <si>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</si>
  <si>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</si>
  <si>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</si>
  <si>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</si>
  <si>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</si>
  <si>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</si>
  <si>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</si>
  <si>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</si>
  <si>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</si>
  <si>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</si>
  <si>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</si>
  <si>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</si>
  <si>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</si>
  <si>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</si>
  <si>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</si>
  <si>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</si>
  <si>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</si>
  <si>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</si>
  <si>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</si>
  <si>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</si>
  <si>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</si>
  <si>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</si>
  <si>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</si>
  <si>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</si>
  <si>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</si>
  <si>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</si>
  <si>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</si>
  <si>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</si>
  <si>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</si>
  <si>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</si>
  <si>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</si>
  <si>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</si>
  <si>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</si>
  <si>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</si>
  <si>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</si>
  <si>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</si>
  <si>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</si>
  <si>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</si>
  <si>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</si>
  <si>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</si>
  <si>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</si>
  <si>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</si>
  <si>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</si>
  <si>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</si>
  <si>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</si>
  <si>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</si>
  <si>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</si>
  <si>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</si>
  <si>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</si>
  <si>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</si>
  <si>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</si>
  <si>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</si>
  <si>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</si>
  <si>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</si>
  <si>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</si>
  <si>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</si>
  <si>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</si>
  <si>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</si>
  <si>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</si>
  <si>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</si>
  <si>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</si>
  <si>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</si>
  <si>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</si>
  <si>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</si>
  <si>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</si>
  <si>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</si>
  <si>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</si>
  <si>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</si>
  <si>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</si>
  <si>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</si>
  <si>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</si>
  <si>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</si>
  <si>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</si>
  <si>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</si>
  <si>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</si>
  <si>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</si>
  <si>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</si>
  <si>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</si>
  <si>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</si>
  <si>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</si>
  <si>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</si>
  <si>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</si>
  <si>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</si>
  <si>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</si>
  <si>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</si>
  <si>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</si>
  <si>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</si>
  <si>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</si>
  <si>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</si>
  <si>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</si>
  <si>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</si>
  <si>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</si>
  <si>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</si>
  <si>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</si>
  <si>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</si>
  <si>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</si>
  <si>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</si>
  <si>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</si>
  <si>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</si>
  <si>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</si>
  <si>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</si>
  <si>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</si>
  <si>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</si>
  <si>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</si>
  <si>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</si>
  <si>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</si>
  <si>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</si>
  <si>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</si>
  <si>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</si>
  <si>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</si>
  <si>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</si>
  <si>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</si>
  <si>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</si>
  <si>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</si>
  <si>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</si>
  <si>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</si>
  <si>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</si>
  <si>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</si>
  <si>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</si>
  <si>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</si>
  <si>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</si>
  <si>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</si>
  <si>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</si>
  <si>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</si>
  <si>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</si>
  <si>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</si>
  <si>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</si>
  <si>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</si>
  <si>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</si>
  <si>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</si>
  <si>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</si>
  <si>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</si>
  <si>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</si>
  <si>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</si>
  <si>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</si>
  <si>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</si>
  <si>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</si>
  <si>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</si>
  <si>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</si>
  <si>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</si>
  <si>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</si>
  <si>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</si>
  <si>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</si>
  <si>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</si>
  <si>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</si>
  <si>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</si>
  <si>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</si>
  <si>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</si>
  <si>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</si>
  <si>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</si>
  <si>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</si>
  <si>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</si>
  <si>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</si>
  <si>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</si>
  <si>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</si>
  <si>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</si>
  <si>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</si>
  <si>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</si>
  <si>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</si>
  <si>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</si>
  <si>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</si>
  <si>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</si>
  <si>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</si>
  <si>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</si>
  <si>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</si>
  <si>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</si>
  <si>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</si>
  <si>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</si>
  <si>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</si>
  <si>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</si>
  <si>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</si>
  <si>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</si>
  <si>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</si>
  <si>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</si>
  <si>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</si>
  <si>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</si>
  <si>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</si>
  <si>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</si>
  <si>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</si>
  <si>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</si>
  <si>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</si>
  <si>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</si>
  <si>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</si>
  <si>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</si>
  <si>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</si>
  <si>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</si>
  <si>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</si>
  <si>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</si>
  <si>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</si>
  <si>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</si>
  <si>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</si>
  <si>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</si>
  <si>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</si>
  <si>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</si>
  <si>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</si>
  <si>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</si>
  <si>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</si>
  <si>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</si>
  <si>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</si>
  <si>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</si>
  <si>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</si>
  <si>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</si>
  <si>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</si>
  <si>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</si>
  <si>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</si>
  <si>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</si>
  <si>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</si>
  <si>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</si>
  <si>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</si>
  <si>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</si>
  <si>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</si>
  <si>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</si>
  <si>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</si>
  <si>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</si>
  <si>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</si>
  <si>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</si>
  <si>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</si>
  <si>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</si>
  <si>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</si>
  <si>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</si>
  <si>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</si>
  <si>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</si>
  <si>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</si>
  <si>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</si>
  <si>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</si>
  <si>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</si>
  <si>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</si>
  <si>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</si>
  <si>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</si>
  <si>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</si>
  <si>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</si>
  <si>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</si>
  <si>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</si>
  <si>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</si>
  <si>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</si>
  <si>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</si>
  <si>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</si>
  <si>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</si>
  <si>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</si>
  <si>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</si>
  <si>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</si>
  <si>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</si>
  <si>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</si>
  <si>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</si>
  <si>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</si>
  <si>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</si>
  <si>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</si>
  <si>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</si>
  <si>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</si>
  <si>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</si>
  <si>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</si>
  <si>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</si>
  <si>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</si>
  <si>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</si>
  <si>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</si>
  <si>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</si>
  <si>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</si>
  <si>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</si>
  <si>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</si>
  <si>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</si>
  <si>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</si>
  <si>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</si>
  <si>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</si>
  <si>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</si>
  <si>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</si>
  <si>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</si>
  <si>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</si>
  <si>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</si>
  <si>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</si>
  <si>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</si>
  <si>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</si>
  <si>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</si>
  <si>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</si>
  <si>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</si>
  <si>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</si>
  <si>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</si>
  <si>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</si>
  <si>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</si>
  <si>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</si>
  <si>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</si>
  <si>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</si>
  <si>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</si>
  <si>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</si>
  <si>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</si>
  <si>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</si>
  <si>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</si>
  <si>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</si>
  <si>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</si>
  <si>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</si>
  <si>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</si>
  <si>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</si>
  <si>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</si>
  <si>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</si>
  <si>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</si>
  <si>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</si>
  <si>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</si>
  <si>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</si>
  <si>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</si>
  <si>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</si>
  <si>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</si>
  <si>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</si>
  <si>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</si>
  <si>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</si>
  <si>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</si>
  <si>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</si>
  <si>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</si>
  <si>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</si>
  <si>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</si>
  <si>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</si>
  <si>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</si>
  <si>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</si>
  <si>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</si>
  <si>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</si>
  <si>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</si>
  <si>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</si>
  <si>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</si>
  <si>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</si>
  <si>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</si>
  <si>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</si>
  <si>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</si>
  <si>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</si>
  <si>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</si>
  <si>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</si>
  <si>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</si>
  <si>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</si>
  <si>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</si>
  <si>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</si>
  <si>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</si>
  <si>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</si>
  <si>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</si>
  <si>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</si>
  <si>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</si>
  <si>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</si>
  <si>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</si>
  <si>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</si>
  <si>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</si>
  <si>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</si>
  <si>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</si>
  <si>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</si>
  <si>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</si>
  <si>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</si>
  <si>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</si>
  <si>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</si>
  <si>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</si>
  <si>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</si>
  <si>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</si>
  <si>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</si>
  <si>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</si>
  <si>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</si>
  <si>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</si>
  <si>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</si>
  <si>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</si>
  <si>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</si>
  <si>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</si>
  <si>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</si>
  <si>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</si>
  <si>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</si>
  <si>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</si>
  <si>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</si>
  <si>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</si>
  <si>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</si>
  <si>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</si>
  <si>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</si>
  <si>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</si>
  <si>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</si>
  <si>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</si>
  <si>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</si>
  <si>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</si>
  <si>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</si>
  <si>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</si>
  <si>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</si>
  <si>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</si>
  <si>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</si>
  <si>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</si>
  <si>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</si>
  <si>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</si>
  <si>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</si>
  <si>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</si>
  <si>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</si>
  <si>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</si>
  <si>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</si>
  <si>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</si>
  <si>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</si>
  <si>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</si>
  <si>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</si>
  <si>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</si>
  <si>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</si>
  <si>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</si>
  <si>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</si>
  <si>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</si>
  <si>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</si>
  <si>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</si>
  <si>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</si>
  <si>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</si>
  <si>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</si>
  <si>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</si>
  <si>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</si>
  <si>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</si>
  <si>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</si>
  <si>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</si>
  <si>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</si>
  <si>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</si>
  <si>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</si>
  <si>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</si>
  <si>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</si>
  <si>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</si>
  <si>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</si>
  <si>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</si>
  <si>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</si>
  <si>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</si>
  <si>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</si>
  <si>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</si>
  <si>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</si>
  <si>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</si>
  <si>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</si>
  <si>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</si>
  <si>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</si>
  <si>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</si>
  <si>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</si>
  <si>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</si>
  <si>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</si>
  <si>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</si>
  <si>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</si>
  <si>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</si>
  <si>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</si>
  <si>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</si>
  <si>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</si>
  <si>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</si>
  <si>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</si>
  <si>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</si>
  <si>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</si>
  <si>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</si>
  <si>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</si>
  <si>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</si>
  <si>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</si>
  <si>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</si>
  <si>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</si>
  <si>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</si>
  <si>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</si>
  <si>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</si>
  <si>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</si>
  <si>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</si>
  <si>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</si>
  <si>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</si>
  <si>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</si>
  <si>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</si>
  <si>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</si>
  <si>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</si>
  <si>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</si>
  <si>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</si>
  <si>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</si>
  <si>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</si>
  <si>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</si>
  <si>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</si>
  <si>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</si>
  <si>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</si>
  <si>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</si>
  <si>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</si>
  <si>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</si>
  <si>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</si>
  <si>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</si>
  <si>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</si>
  <si>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</si>
  <si>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</si>
  <si>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</si>
  <si>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</si>
  <si>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</si>
  <si>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</si>
  <si>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</si>
  <si>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</si>
  <si>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</si>
  <si>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</si>
  <si>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</si>
  <si>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</si>
  <si>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</si>
  <si>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</si>
  <si>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</si>
  <si>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</si>
  <si>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</si>
  <si>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</si>
  <si>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</si>
  <si>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</si>
  <si>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</si>
  <si>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</si>
  <si>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</si>
  <si>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</si>
  <si>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</si>
  <si>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</si>
  <si>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</si>
  <si>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</si>
  <si>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</si>
  <si>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</si>
  <si>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</si>
  <si>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</si>
  <si>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</si>
  <si>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</si>
  <si>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</si>
  <si>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</si>
  <si>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</si>
  <si>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</si>
  <si>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</si>
  <si>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</si>
  <si>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</si>
  <si>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</si>
  <si>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</si>
  <si>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</si>
  <si>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</si>
  <si>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</si>
  <si>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</si>
  <si>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</si>
  <si>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</si>
  <si>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</si>
  <si>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</si>
  <si>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</si>
  <si>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</si>
  <si>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</si>
  <si>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</si>
  <si>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</si>
  <si>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</si>
  <si>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</si>
  <si>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</si>
  <si>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</si>
  <si>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</si>
  <si>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</si>
  <si>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</si>
  <si>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</si>
  <si>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</si>
  <si>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</si>
  <si>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</si>
  <si>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</si>
  <si>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</si>
  <si>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</si>
  <si>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</si>
  <si>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</si>
  <si>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</si>
  <si>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</si>
  <si>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</si>
  <si>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</si>
  <si>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</si>
  <si>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</si>
  <si>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</si>
  <si>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</si>
  <si>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</si>
  <si>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</si>
  <si>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</si>
  <si>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</si>
  <si>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</si>
  <si>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</si>
  <si>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</si>
  <si>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</si>
  <si>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</si>
  <si>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</si>
  <si>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</si>
  <si>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</si>
  <si>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</si>
  <si>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</si>
  <si>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</si>
  <si>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</si>
  <si>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</si>
  <si>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</si>
  <si>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</si>
  <si>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</si>
  <si>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</si>
  <si>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</si>
  <si>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</si>
  <si>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</si>
  <si>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</si>
  <si>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</si>
  <si>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</si>
  <si>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</si>
  <si>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</si>
  <si>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</si>
  <si>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</si>
  <si>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</si>
  <si>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</si>
  <si>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</si>
  <si>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</si>
  <si>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</si>
  <si>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</si>
  <si>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</si>
  <si>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</si>
  <si>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</si>
  <si>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</si>
  <si>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</si>
  <si>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</si>
  <si>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</si>
  <si>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</si>
  <si>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</si>
  <si>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</si>
  <si>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</si>
  <si>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</si>
  <si>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</si>
  <si>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</si>
  <si>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</si>
  <si>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</si>
  <si>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</si>
  <si>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</si>
  <si>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</si>
  <si>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</si>
  <si>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</si>
  <si>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</si>
  <si>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</si>
  <si>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</si>
  <si>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</si>
  <si>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</si>
  <si>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</si>
  <si>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</si>
  <si>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</si>
  <si>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</si>
  <si>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</si>
  <si>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</si>
  <si>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</si>
  <si>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</si>
  <si>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</si>
  <si>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</si>
  <si>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</si>
  <si>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</si>
  <si>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</si>
  <si>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</si>
  <si>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</si>
  <si>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</si>
  <si>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</si>
  <si>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</si>
  <si>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</si>
  <si>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</si>
  <si>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</si>
  <si>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</si>
  <si>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</si>
  <si>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</si>
  <si>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</si>
  <si>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</si>
  <si>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</si>
  <si>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</si>
  <si>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</si>
  <si>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</si>
  <si>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</si>
  <si>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</si>
  <si>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</si>
  <si>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</si>
  <si>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</si>
  <si>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</si>
  <si>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</si>
  <si>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</si>
  <si>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</si>
  <si>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</si>
  <si>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</si>
  <si>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</si>
  <si>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</si>
  <si>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</si>
  <si>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</si>
  <si>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</si>
  <si>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</si>
  <si>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</si>
  <si>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</si>
  <si>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</si>
  <si>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</si>
  <si>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</si>
  <si>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</si>
  <si>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</si>
  <si>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</si>
  <si>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</si>
  <si>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</si>
  <si>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</si>
  <si>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</si>
  <si>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</si>
  <si>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</si>
  <si>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</si>
  <si>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</si>
  <si>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</si>
  <si>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</si>
  <si>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</si>
  <si>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</si>
  <si>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</si>
  <si>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</si>
  <si>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</si>
  <si>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</si>
  <si>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</si>
  <si>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</si>
  <si>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</si>
  <si>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</si>
  <si>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</si>
  <si>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</si>
  <si>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</si>
  <si>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</si>
  <si>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</si>
  <si>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</si>
  <si>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</si>
  <si>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</si>
  <si>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</si>
  <si>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</si>
  <si>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</si>
  <si>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</si>
  <si>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</si>
  <si>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</si>
  <si>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</si>
  <si>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</si>
  <si>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</si>
  <si>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</si>
  <si>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</si>
  <si>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</si>
  <si>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</si>
  <si>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</si>
  <si>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</si>
  <si>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</si>
  <si>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</si>
  <si>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</si>
  <si>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</si>
  <si>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</si>
  <si>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</si>
  <si>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</si>
  <si>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</si>
  <si>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</si>
  <si>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</si>
  <si>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</si>
  <si>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</si>
  <si>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</si>
  <si>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</si>
  <si>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</si>
  <si>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</si>
  <si>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</si>
  <si>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</si>
  <si>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</si>
  <si>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</si>
  <si>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</si>
  <si>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</si>
  <si>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</si>
  <si>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</si>
  <si>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</si>
  <si>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</si>
  <si>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</si>
  <si>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</si>
  <si>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</si>
  <si>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</si>
  <si>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</si>
  <si>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</si>
  <si>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</si>
  <si>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</si>
  <si>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</si>
  <si>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</si>
  <si>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</si>
  <si>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</si>
  <si>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</si>
  <si>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</si>
  <si>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</si>
  <si>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</si>
  <si>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</si>
  <si>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</si>
  <si>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</si>
  <si>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</si>
  <si>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</si>
  <si>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</si>
  <si>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</si>
  <si>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</si>
  <si>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</si>
  <si>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</si>
  <si>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</si>
  <si>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</si>
  <si>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</si>
  <si>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</si>
  <si>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</si>
  <si>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</si>
  <si>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</si>
  <si>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</si>
  <si>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</si>
  <si>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</si>
  <si>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</si>
  <si>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</si>
  <si>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</si>
  <si>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</si>
  <si>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</si>
  <si>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</si>
  <si>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</si>
  <si>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</si>
  <si>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</si>
  <si>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</si>
  <si>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</si>
  <si>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</si>
  <si>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</si>
  <si>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</si>
  <si>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</si>
  <si>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</si>
  <si>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</si>
  <si>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</si>
  <si>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</si>
  <si>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</si>
  <si>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</si>
  <si>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</si>
  <si>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</si>
  <si>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</si>
  <si>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</si>
  <si>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</si>
  <si>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</si>
  <si>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</si>
  <si>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</si>
  <si>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</si>
  <si>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</si>
  <si>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</si>
  <si>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</si>
  <si>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</si>
  <si>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</si>
  <si>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</si>
  <si>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</si>
  <si>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</si>
  <si>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</si>
  <si>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</si>
  <si>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</si>
  <si>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</si>
  <si>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</si>
  <si>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</si>
  <si>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</si>
  <si>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</si>
  <si>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</si>
  <si>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</si>
  <si>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</si>
  <si>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</si>
  <si>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</si>
  <si>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</si>
  <si>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</si>
  <si>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</si>
  <si>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</si>
  <si>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</si>
  <si>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</si>
  <si>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</si>
  <si>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</si>
  <si>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</si>
  <si>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</si>
  <si>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</si>
  <si>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</si>
  <si>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</si>
  <si>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</si>
  <si>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</si>
  <si>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</si>
  <si>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</si>
  <si>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</si>
  <si>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</si>
  <si>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</si>
  <si>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</si>
  <si>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</si>
  <si>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</si>
  <si>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</si>
  <si>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</si>
  <si>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</si>
  <si>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</si>
  <si>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</si>
  <si>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</si>
  <si>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</si>
  <si>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</si>
  <si>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</si>
  <si>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</si>
  <si>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</si>
  <si>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</si>
  <si>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</si>
  <si>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</si>
  <si>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</si>
  <si>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</si>
  <si>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</si>
  <si>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</si>
  <si>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</si>
  <si>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</si>
  <si>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</si>
  <si>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</si>
  <si>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</si>
  <si>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</si>
  <si>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</si>
  <si>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</si>
  <si>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</si>
  <si>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</si>
  <si>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</si>
  <si>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</si>
  <si>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</si>
  <si>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</si>
  <si>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</si>
  <si>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</si>
  <si>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</si>
  <si>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</si>
  <si>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</si>
  <si>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</si>
  <si>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</si>
  <si>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</si>
  <si>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</si>
  <si>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</si>
  <si>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</si>
  <si>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</si>
  <si>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</si>
  <si>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</si>
  <si>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</si>
  <si>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</si>
  <si>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</si>
  <si>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</si>
  <si>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</si>
  <si>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</si>
  <si>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</si>
  <si>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</si>
  <si>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</si>
  <si>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</si>
  <si>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</si>
  <si>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</si>
  <si>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</si>
  <si>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</si>
  <si>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</si>
  <si>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</si>
  <si>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</si>
  <si>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</si>
  <si>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</si>
  <si>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</si>
  <si>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</si>
  <si>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</si>
  <si>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</si>
  <si>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</si>
  <si>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</si>
  <si>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</si>
  <si>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</si>
  <si>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</si>
  <si>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</si>
  <si>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</si>
  <si>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</si>
  <si>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</si>
  <si>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</si>
  <si>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</si>
  <si>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</si>
  <si>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</si>
  <si>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</si>
  <si>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</si>
  <si>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</si>
  <si>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</si>
  <si>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</si>
  <si>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</si>
  <si>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</si>
  <si>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</si>
  <si>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</si>
  <si>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</si>
  <si>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</si>
  <si>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</si>
  <si>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</si>
  <si>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</si>
  <si>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</si>
  <si>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</si>
  <si>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</si>
  <si>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</si>
  <si>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</si>
  <si>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</si>
  <si>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</si>
  <si>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</si>
  <si>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</si>
  <si>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</si>
  <si>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</si>
  <si>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</si>
  <si>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</si>
  <si>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</si>
  <si>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</si>
  <si>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</si>
  <si>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</si>
  <si>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</si>
  <si>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</si>
  <si>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</si>
  <si>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</si>
  <si>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</si>
  <si>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</si>
  <si>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</si>
  <si>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</si>
  <si>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</si>
  <si>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</si>
  <si>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</si>
  <si>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</si>
  <si>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</si>
  <si>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</si>
  <si>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</si>
  <si>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</si>
  <si>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</si>
  <si>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</si>
  <si>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</si>
  <si>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</si>
  <si>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</si>
  <si>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</si>
  <si>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</si>
  <si>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</si>
  <si>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</si>
  <si>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</si>
  <si>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</si>
  <si>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</si>
  <si>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</si>
  <si>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</si>
  <si>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</si>
  <si>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</si>
  <si>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</si>
  <si>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</si>
  <si>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</si>
  <si>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</si>
  <si>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</si>
  <si>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</si>
  <si>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</si>
  <si>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</si>
  <si>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</si>
  <si>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</si>
  <si>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</si>
  <si>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</si>
  <si>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</si>
  <si>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</si>
  <si>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</si>
  <si>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</si>
  <si>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</si>
  <si>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</si>
  <si>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</si>
  <si>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</si>
  <si>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</si>
  <si>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</si>
  <si>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</si>
  <si>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</si>
  <si>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</si>
  <si>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</si>
  <si>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</si>
  <si>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</si>
  <si>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</si>
  <si>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</si>
  <si>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</si>
  <si>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</si>
  <si>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</si>
  <si>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</si>
  <si>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</si>
  <si>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</si>
  <si>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</si>
  <si>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</si>
  <si>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</si>
  <si>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</si>
  <si>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</si>
  <si>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</si>
  <si>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</si>
  <si>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</si>
  <si>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</si>
  <si>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</si>
  <si>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</si>
  <si>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</si>
  <si>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</si>
  <si>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</si>
  <si>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</si>
  <si>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</si>
  <si>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</si>
  <si>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</si>
  <si>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</si>
  <si>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</si>
  <si>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</si>
  <si>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</si>
  <si>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</si>
  <si>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</si>
  <si>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</si>
  <si>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</si>
  <si>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</si>
  <si>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</si>
  <si>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</si>
  <si>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</si>
  <si>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</si>
  <si>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</si>
  <si>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</si>
  <si>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</si>
  <si>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</si>
  <si>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</si>
  <si>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</si>
  <si>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</si>
  <si>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</si>
  <si>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</si>
  <si>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</si>
  <si>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</si>
  <si>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</si>
  <si>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</si>
  <si>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</si>
  <si>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</si>
  <si>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</si>
  <si>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</si>
  <si>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</si>
  <si>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</si>
  <si>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</si>
  <si>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</si>
  <si>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</si>
  <si>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</si>
  <si>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</si>
  <si>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</si>
  <si>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</si>
  <si>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</si>
  <si>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</si>
  <si>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</si>
  <si>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</si>
  <si>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</si>
  <si>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</si>
  <si>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</si>
  <si>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</si>
  <si>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</si>
  <si>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</si>
  <si>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</si>
  <si>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</si>
  <si>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</si>
  <si>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</si>
  <si>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</si>
  <si>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</si>
  <si>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</si>
  <si>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</si>
  <si>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</si>
  <si>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</si>
  <si>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</si>
  <si>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</si>
  <si>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</si>
  <si>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</si>
  <si>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</si>
  <si>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</si>
  <si>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</si>
  <si>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</si>
  <si>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</si>
  <si>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</si>
  <si>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</si>
  <si>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</si>
  <si>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</si>
  <si>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</si>
  <si>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</si>
  <si>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</si>
  <si>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</si>
  <si>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</si>
  <si>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</si>
  <si>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</si>
  <si>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</si>
  <si>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</si>
  <si>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</si>
  <si>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</si>
  <si>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</si>
  <si>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</si>
  <si>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</si>
  <si>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</si>
  <si>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</si>
  <si>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</si>
  <si>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</si>
  <si>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</si>
  <si>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</si>
  <si>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</si>
  <si>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</si>
  <si>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</si>
  <si>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</si>
  <si>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</si>
  <si>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</si>
  <si>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</si>
  <si>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</si>
  <si>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</si>
  <si>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</si>
  <si>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</si>
  <si>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</si>
  <si>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</si>
  <si>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</si>
  <si>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</si>
  <si>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</si>
  <si>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</si>
  <si>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</si>
  <si>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</si>
  <si>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</si>
  <si>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</si>
  <si>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</si>
  <si>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</si>
  <si>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</si>
  <si>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</si>
  <si>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</si>
  <si>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</si>
  <si>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</si>
  <si>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</si>
  <si>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</si>
  <si>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</si>
  <si>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</si>
  <si>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</si>
  <si>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</si>
  <si>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</si>
  <si>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</si>
  <si>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</si>
  <si>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</si>
  <si>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</si>
  <si>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</si>
  <si>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</si>
  <si>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</si>
  <si>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</si>
  <si>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</si>
  <si>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</si>
  <si>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</si>
  <si>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</si>
  <si>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</si>
  <si>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</si>
  <si>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</si>
  <si>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</si>
  <si>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</si>
  <si>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</si>
  <si>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</si>
  <si>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</si>
  <si>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</si>
  <si>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</si>
  <si>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</si>
  <si>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</si>
  <si>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</si>
  <si>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</si>
  <si>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</si>
  <si>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</si>
  <si>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</si>
  <si>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</si>
  <si>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</si>
  <si>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</si>
  <si>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</si>
  <si>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</si>
  <si>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</si>
  <si>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</si>
  <si>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</si>
  <si>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</si>
  <si>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</si>
  <si>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</si>
  <si>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</si>
  <si>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</si>
  <si>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</si>
  <si>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</si>
  <si>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</si>
  <si>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</si>
  <si>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</si>
  <si>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</si>
  <si>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</si>
  <si>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</si>
  <si>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</si>
  <si>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</si>
  <si>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</si>
  <si>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</si>
  <si>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</si>
  <si>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</si>
  <si>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</si>
  <si>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</si>
  <si>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</si>
  <si>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</si>
  <si>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</si>
  <si>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</si>
  <si>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</si>
  <si>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</si>
  <si>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</si>
  <si>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</si>
  <si>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</si>
  <si>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</si>
  <si>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</si>
  <si>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</si>
  <si>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</si>
  <si>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</si>
  <si>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</si>
  <si>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</si>
  <si>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</si>
  <si>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</si>
  <si>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</si>
  <si>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</si>
  <si>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</si>
  <si>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</si>
  <si>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</si>
  <si>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</si>
  <si>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</si>
  <si>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</si>
  <si>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</si>
  <si>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</si>
  <si>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</si>
  <si>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</si>
  <si>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</si>
  <si>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</si>
  <si>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</si>
  <si>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</si>
  <si>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</si>
  <si>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</si>
  <si>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</si>
  <si>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</si>
  <si>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</si>
  <si>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</si>
  <si>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</si>
  <si>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</si>
  <si>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</si>
  <si>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</si>
  <si>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</si>
  <si>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</si>
  <si>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</si>
  <si>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</si>
  <si>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</si>
  <si>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</si>
  <si>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</si>
  <si>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</si>
  <si>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</si>
  <si>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</si>
  <si>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</si>
  <si>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</si>
  <si>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</si>
  <si>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</si>
  <si>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</si>
  <si>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</si>
  <si>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</si>
  <si>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</si>
  <si>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</si>
  <si>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</si>
  <si>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</si>
  <si>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</si>
  <si>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</si>
  <si>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</si>
  <si>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</si>
  <si>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</si>
  <si>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</si>
  <si>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</si>
  <si>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</si>
  <si>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</si>
  <si>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</si>
  <si>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</si>
  <si>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</si>
  <si>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</si>
  <si>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</si>
  <si>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</si>
  <si>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</si>
  <si>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</si>
  <si>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</si>
  <si>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</si>
  <si>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</si>
  <si>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</si>
  <si>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</si>
  <si>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</si>
  <si>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</si>
  <si>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</si>
  <si>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</si>
  <si>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</si>
  <si>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</si>
  <si>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</si>
  <si>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</si>
  <si>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</si>
  <si>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</si>
  <si>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</si>
  <si>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</si>
  <si>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</si>
  <si>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</si>
  <si>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</si>
  <si>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</si>
  <si>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</si>
  <si>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</si>
  <si>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</si>
  <si>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</si>
  <si>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</si>
  <si>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</si>
  <si>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</si>
  <si>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</si>
  <si>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</si>
  <si>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</si>
  <si>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</si>
  <si>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</si>
  <si>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</si>
  <si>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</si>
  <si>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</si>
  <si>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</si>
  <si>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</si>
  <si>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</si>
  <si>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</si>
  <si>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</si>
  <si>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</si>
  <si>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</si>
  <si>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</si>
  <si>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</si>
  <si>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</si>
  <si>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</si>
  <si>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</si>
  <si>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</si>
  <si>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</si>
  <si>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</si>
  <si>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</si>
  <si>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</si>
  <si>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</si>
  <si>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</si>
  <si>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</si>
  <si>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</si>
  <si>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</si>
  <si>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</si>
  <si>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</si>
  <si>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</si>
  <si>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</si>
  <si>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</si>
  <si>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</si>
  <si>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</si>
  <si>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</si>
  <si>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</si>
  <si>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</si>
  <si>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</si>
  <si>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</si>
  <si>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</si>
  <si>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</si>
  <si>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</si>
  <si>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</si>
  <si>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</si>
  <si>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</si>
  <si>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</si>
  <si>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</si>
  <si>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</si>
  <si>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</si>
  <si>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</si>
  <si>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</si>
  <si>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</si>
  <si>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</si>
  <si>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</si>
  <si>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</si>
  <si>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</si>
  <si>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</si>
  <si>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</si>
  <si>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</si>
  <si>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</si>
  <si>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</si>
  <si>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</si>
  <si>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</si>
  <si>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</si>
  <si>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</si>
  <si>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</si>
  <si>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</si>
  <si>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</si>
  <si>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</si>
  <si>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</si>
  <si>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</si>
  <si>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</si>
  <si>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</si>
  <si>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</si>
  <si>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</si>
  <si>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</si>
  <si>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</si>
  <si>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</si>
  <si>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</si>
  <si>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</si>
  <si>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</si>
  <si>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</si>
  <si>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</si>
  <si>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</si>
  <si>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</si>
  <si>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</si>
  <si>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</si>
  <si>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</si>
  <si>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</si>
  <si>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</si>
  <si>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</si>
  <si>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</si>
  <si>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</si>
  <si>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</si>
  <si>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</si>
  <si>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</si>
  <si>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</si>
  <si>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</si>
  <si>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</si>
  <si>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</si>
  <si>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</si>
  <si>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</si>
  <si>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</si>
  <si>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</si>
  <si>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</si>
  <si>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</si>
  <si>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</si>
  <si>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</si>
  <si>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</si>
  <si>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</si>
  <si>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</si>
  <si>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</si>
  <si>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</si>
  <si>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</si>
  <si>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</si>
  <si>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</si>
  <si>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</si>
  <si>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</si>
  <si>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</si>
  <si>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</si>
  <si>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</si>
  <si>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</si>
  <si>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</si>
  <si>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</si>
  <si>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</si>
  <si>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</si>
  <si>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</si>
  <si>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</si>
  <si>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</si>
  <si>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</si>
  <si>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</si>
  <si>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</si>
  <si>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</si>
  <si>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</si>
  <si>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</si>
  <si>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</si>
  <si>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</si>
  <si>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</si>
  <si>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</si>
  <si>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</si>
  <si>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</si>
  <si>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</si>
  <si>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</si>
  <si>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</si>
  <si>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</si>
  <si>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</si>
  <si>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</si>
  <si>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</si>
  <si>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</si>
  <si>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</si>
  <si>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</si>
  <si>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</si>
  <si>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</si>
  <si>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</si>
  <si>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</si>
  <si>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</si>
  <si>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</si>
  <si>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</si>
  <si>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</si>
  <si>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</si>
  <si>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</si>
  <si>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</si>
  <si>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</si>
  <si>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</si>
  <si>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</si>
  <si>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</si>
  <si>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</si>
  <si>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</si>
  <si>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</si>
  <si>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</si>
  <si>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</si>
  <si>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</si>
  <si>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</si>
  <si>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</si>
  <si>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</si>
  <si>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</si>
  <si>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</si>
  <si>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</si>
  <si>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</si>
  <si>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</si>
  <si>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</si>
  <si>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</si>
  <si>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</si>
  <si>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</si>
  <si>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</si>
  <si>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</si>
  <si>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</si>
  <si>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</si>
  <si>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</si>
  <si>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</si>
  <si>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</si>
  <si>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</si>
  <si>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</si>
  <si>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</si>
  <si>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</si>
  <si>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</si>
  <si>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</si>
  <si>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</si>
  <si>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</si>
  <si>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</si>
  <si>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</si>
  <si>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</si>
  <si>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</si>
  <si>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</si>
  <si>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</si>
  <si>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</si>
  <si>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</si>
  <si>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</si>
  <si>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</si>
  <si>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</si>
  <si>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</si>
  <si>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</si>
  <si>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</si>
  <si>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</si>
  <si>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</si>
  <si>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</si>
  <si>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</si>
  <si>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</si>
  <si>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</si>
  <si>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</si>
  <si>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</si>
  <si>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</si>
  <si>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</si>
  <si>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</si>
  <si>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</si>
  <si>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</si>
  <si>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</si>
  <si>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</si>
  <si>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</si>
  <si>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</si>
  <si>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</si>
  <si>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</si>
  <si>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</si>
  <si>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</si>
  <si>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</si>
  <si>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</si>
  <si>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</si>
  <si>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</si>
  <si>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</si>
  <si>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</si>
  <si>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</si>
  <si>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</si>
  <si>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</si>
  <si>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</si>
  <si>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</si>
  <si>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</si>
  <si>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</si>
  <si>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</si>
  <si>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</si>
  <si>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</si>
  <si>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</si>
  <si>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</si>
  <si>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</si>
  <si>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</si>
  <si>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</si>
  <si>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</si>
  <si>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</si>
  <si>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</si>
  <si>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</si>
  <si>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</si>
  <si>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</si>
  <si>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</si>
  <si>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</si>
  <si>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</si>
  <si>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</si>
  <si>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</si>
  <si>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</si>
  <si>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</si>
  <si>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</si>
  <si>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</si>
  <si>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</si>
  <si>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</si>
  <si>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</si>
  <si>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</si>
  <si>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</si>
  <si>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</si>
  <si>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</si>
  <si>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</si>
  <si>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</si>
  <si>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</si>
  <si>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</si>
  <si>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</si>
  <si>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</si>
  <si>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</si>
  <si>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</si>
  <si>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</si>
  <si>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</si>
  <si>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</si>
  <si>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</si>
  <si>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</si>
  <si>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</si>
  <si>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</si>
  <si>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</si>
  <si>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</si>
  <si>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</si>
  <si>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</si>
  <si>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</si>
  <si>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</si>
  <si>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</si>
  <si>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</si>
  <si>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</si>
  <si>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</si>
  <si>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</si>
  <si>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</si>
  <si>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</si>
  <si>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</si>
  <si>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</si>
  <si>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</si>
  <si>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</si>
  <si>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</si>
  <si>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</si>
  <si>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</si>
  <si>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</si>
  <si>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</si>
  <si>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</si>
  <si>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</si>
  <si>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</si>
  <si>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</si>
  <si>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</si>
  <si>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</si>
  <si>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</si>
  <si>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</si>
  <si>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</si>
  <si>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</si>
  <si>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</si>
  <si>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</si>
  <si>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</si>
  <si>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</si>
  <si>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</si>
  <si>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</si>
  <si>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</si>
  <si>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</si>
  <si>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</si>
  <si>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</si>
  <si>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</si>
  <si>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</si>
  <si>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</si>
  <si>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</si>
  <si>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</si>
  <si>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</si>
  <si>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</si>
  <si>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</si>
  <si>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</si>
  <si>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</si>
  <si>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</si>
  <si>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</si>
  <si>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</si>
  <si>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</si>
  <si>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</si>
  <si>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</si>
  <si>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</si>
  <si>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</si>
  <si>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</si>
  <si>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</si>
  <si>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</si>
  <si>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</si>
  <si>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</si>
  <si>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</si>
  <si>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</si>
  <si>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</si>
  <si>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</si>
  <si>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</si>
  <si>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</si>
  <si>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</si>
  <si>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</si>
  <si>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</si>
  <si>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</si>
  <si>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</si>
  <si>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</si>
  <si>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</si>
  <si>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</si>
  <si>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</si>
  <si>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</si>
  <si>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</si>
  <si>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</si>
  <si>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</si>
  <si>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</si>
  <si>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</si>
  <si>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</si>
  <si>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</si>
  <si>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</si>
  <si>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</si>
  <si>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</si>
  <si>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</si>
  <si>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</si>
  <si>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</si>
  <si>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</si>
  <si>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</si>
  <si>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</si>
  <si>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</si>
  <si>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</si>
  <si>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</si>
  <si>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</si>
  <si>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</si>
  <si>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</si>
  <si>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</si>
  <si>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</si>
  <si>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</si>
  <si>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</si>
  <si>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</si>
  <si>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</si>
  <si>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</si>
  <si>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</si>
  <si>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</si>
  <si>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</si>
  <si>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</si>
  <si>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</si>
  <si>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</si>
  <si>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</si>
  <si>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</si>
  <si>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</si>
  <si>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</si>
  <si>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</si>
  <si>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</si>
  <si>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</si>
  <si>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</si>
  <si>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</si>
  <si>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</si>
  <si>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</si>
  <si>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</si>
  <si>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</si>
  <si>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</si>
  <si>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</si>
  <si>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</si>
  <si>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</si>
  <si>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</si>
  <si>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</si>
  <si>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</si>
  <si>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</si>
  <si>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</si>
  <si>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</si>
  <si>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</si>
  <si>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</si>
  <si>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</si>
  <si>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</si>
  <si>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</si>
  <si>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</si>
  <si>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</si>
  <si>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</si>
  <si>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</si>
  <si>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</si>
  <si>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</si>
  <si>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</si>
  <si>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</si>
  <si>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</si>
  <si>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</si>
  <si>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</si>
  <si>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</si>
  <si>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</si>
  <si>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</si>
  <si>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</si>
  <si>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</si>
  <si>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</si>
  <si>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</si>
  <si>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</si>
  <si>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</si>
  <si>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</si>
  <si>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</si>
  <si>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</si>
  <si>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</si>
  <si>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</si>
  <si>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</si>
  <si>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</si>
  <si>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</si>
  <si>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</si>
  <si>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</si>
  <si>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</si>
  <si>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</si>
  <si>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</si>
  <si>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</si>
  <si>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</si>
  <si>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</si>
  <si>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</si>
  <si>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</si>
  <si>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</si>
  <si>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</si>
  <si>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</si>
  <si>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</si>
  <si>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</si>
  <si>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</si>
  <si>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</si>
  <si>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</si>
  <si>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</si>
  <si>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</si>
  <si>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</si>
  <si>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</si>
  <si>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</si>
  <si>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</si>
  <si>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</si>
  <si>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</si>
  <si>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</si>
  <si>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</si>
  <si>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</si>
  <si>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</si>
  <si>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</si>
  <si>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</si>
  <si>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</si>
  <si>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</si>
  <si>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</si>
  <si>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</si>
  <si>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</si>
  <si>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</si>
  <si>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</si>
  <si>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</si>
  <si>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</si>
  <si>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</si>
  <si>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</si>
  <si>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</si>
  <si>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</si>
  <si>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</si>
  <si>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</si>
  <si>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</si>
  <si>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</si>
  <si>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</si>
  <si>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</si>
  <si>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</si>
  <si>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</si>
  <si>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</si>
  <si>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</si>
  <si>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</si>
  <si>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</si>
  <si>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</si>
  <si>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</si>
  <si>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</si>
  <si>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</si>
  <si>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</si>
  <si>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</si>
  <si>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</si>
  <si>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</si>
  <si>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</si>
  <si>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</si>
  <si>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</si>
  <si>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</si>
  <si>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</si>
  <si>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</si>
  <si>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</si>
  <si>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</si>
  <si>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</si>
  <si>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</si>
  <si>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</si>
  <si>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</si>
  <si>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</si>
  <si>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</si>
  <si>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</si>
  <si>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</si>
  <si>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</si>
  <si>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</si>
  <si>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</si>
  <si>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</si>
  <si>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</si>
  <si>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</si>
  <si>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</si>
  <si>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</si>
  <si>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</si>
  <si>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</si>
  <si>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</si>
  <si>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</si>
  <si>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</si>
  <si>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</si>
  <si>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</si>
  <si>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</si>
  <si>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</si>
  <si>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</si>
  <si>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</si>
  <si>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</si>
  <si>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</si>
  <si>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</si>
  <si>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</si>
  <si>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</si>
  <si>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</si>
  <si>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</si>
  <si>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</si>
  <si>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</si>
  <si>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</si>
  <si>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</si>
  <si>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</si>
  <si>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</si>
  <si>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</si>
  <si>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</si>
  <si>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</si>
  <si>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</si>
  <si>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</si>
  <si>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</si>
  <si>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</si>
  <si>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</si>
  <si>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</si>
  <si>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</si>
  <si>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</si>
  <si>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</si>
  <si>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</si>
  <si>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</si>
  <si>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</si>
  <si>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</si>
  <si>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</si>
  <si>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</si>
  <si>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</si>
  <si>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</si>
  <si>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</si>
  <si>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</si>
  <si>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</si>
  <si>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</si>
  <si>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</si>
  <si>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</si>
  <si>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</si>
  <si>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</si>
  <si>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</si>
  <si>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</si>
  <si>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</si>
  <si>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</si>
  <si>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</si>
  <si>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</si>
  <si>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</si>
  <si>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</si>
  <si>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</si>
  <si>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</si>
  <si>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</si>
  <si>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</si>
  <si>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</si>
  <si>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</si>
  <si>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</si>
  <si>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</si>
  <si>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</si>
  <si>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</si>
  <si>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</si>
  <si>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</si>
  <si>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</si>
  <si>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</si>
  <si>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</si>
  <si>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</si>
  <si>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</si>
  <si>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</si>
  <si>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</si>
  <si>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</si>
  <si>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</si>
  <si>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</si>
  <si>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</si>
  <si>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</si>
  <si>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</si>
  <si>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</si>
  <si>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</si>
  <si>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</si>
  <si>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</si>
  <si>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</si>
  <si>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</si>
  <si>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</si>
  <si>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</si>
  <si>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</si>
  <si>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</si>
  <si>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</si>
  <si>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</si>
  <si>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</si>
  <si>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</si>
  <si>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</si>
  <si>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</si>
  <si>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</si>
  <si>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</si>
  <si>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</si>
  <si>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</si>
  <si>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</si>
  <si>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</si>
  <si>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</si>
  <si>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</si>
  <si>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</si>
  <si>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</si>
  <si>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</si>
  <si>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</si>
  <si>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</si>
  <si>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</si>
  <si>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</si>
  <si>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</si>
  <si>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</si>
  <si>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</si>
  <si>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</si>
  <si>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</si>
  <si>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</si>
  <si>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</si>
  <si>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</si>
  <si>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</si>
  <si>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</si>
  <si>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</si>
  <si>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</si>
  <si>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</si>
  <si>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</si>
  <si>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</si>
  <si>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</si>
  <si>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</si>
  <si>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</si>
  <si>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</si>
  <si>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</si>
  <si>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</si>
  <si>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</si>
  <si>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</si>
  <si>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</si>
  <si>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</si>
  <si>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</si>
  <si>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</si>
  <si>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</si>
  <si>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</si>
  <si>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</si>
  <si>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</si>
  <si>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</si>
  <si>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</si>
  <si>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</si>
  <si>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</si>
  <si>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</si>
  <si>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</si>
  <si>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</si>
  <si>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</si>
  <si>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</si>
  <si>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</si>
  <si>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</si>
  <si>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</si>
  <si>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</si>
  <si>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</si>
  <si>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</si>
  <si>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</si>
  <si>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</si>
  <si>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</si>
  <si>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</si>
  <si>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</si>
  <si>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</si>
  <si>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</si>
  <si>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</si>
  <si>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</si>
  <si>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</si>
  <si>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</si>
  <si>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</si>
  <si>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</si>
  <si>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</si>
  <si>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</si>
  <si>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</si>
  <si>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</si>
  <si>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</si>
  <si>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</si>
  <si>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</si>
  <si>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</si>
  <si>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</si>
  <si>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</si>
  <si>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</si>
  <si>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</si>
  <si>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</si>
  <si>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</si>
  <si>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</si>
  <si>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</si>
  <si>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</si>
  <si>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</si>
  <si>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</si>
  <si>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</si>
  <si>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</si>
  <si>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</si>
  <si>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</si>
  <si>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</si>
  <si>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</si>
  <si>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</si>
  <si>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</si>
  <si>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</si>
  <si>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</si>
  <si>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</si>
  <si>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</si>
  <si>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</si>
  <si>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</si>
  <si>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</si>
  <si>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</si>
  <si>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</si>
  <si>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</si>
  <si>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</si>
  <si>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</si>
  <si>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</si>
  <si>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</si>
  <si>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</si>
  <si>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</si>
  <si>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</si>
  <si>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</si>
  <si>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</si>
  <si>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</si>
  <si>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</si>
  <si>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</si>
  <si>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</si>
  <si>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</si>
  <si>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</si>
  <si>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</si>
  <si>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</si>
  <si>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</si>
  <si>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</si>
  <si>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</si>
  <si>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</si>
  <si>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</si>
  <si>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</si>
  <si>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</si>
  <si>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</si>
  <si>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</si>
  <si>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</si>
  <si>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</si>
  <si>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</si>
  <si>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</si>
  <si>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</si>
  <si>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</si>
  <si>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</si>
  <si>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</si>
  <si>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</si>
  <si>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</si>
  <si>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</si>
  <si>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</si>
  <si>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</si>
  <si>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</si>
  <si>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</si>
  <si>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</si>
  <si>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</si>
  <si>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</si>
  <si>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</si>
  <si>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</si>
  <si>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</si>
  <si>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</si>
  <si>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</si>
  <si>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</si>
  <si>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</si>
  <si>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</si>
  <si>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</si>
  <si>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</si>
  <si>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</si>
  <si>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</si>
  <si>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</si>
  <si>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</si>
  <si>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</si>
  <si>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</si>
  <si>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</si>
  <si>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</si>
  <si>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</si>
  <si>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</si>
  <si>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</si>
  <si>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</si>
  <si>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</si>
  <si>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</si>
  <si>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</si>
  <si>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</si>
  <si>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</si>
  <si>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</si>
  <si>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</si>
  <si>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</si>
  <si>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</si>
  <si>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</si>
  <si>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</si>
  <si>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</si>
  <si>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</si>
  <si>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</si>
  <si>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</si>
  <si>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</si>
  <si>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</si>
  <si>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</si>
  <si>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</si>
  <si>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</si>
  <si>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</si>
  <si>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</si>
  <si>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</si>
  <si>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</si>
  <si>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</si>
  <si>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</si>
  <si>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</si>
  <si>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</si>
  <si>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</si>
  <si>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</si>
  <si>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</si>
  <si>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</si>
  <si>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</si>
  <si>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</si>
  <si>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</si>
  <si>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</si>
  <si>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</si>
  <si>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</si>
  <si>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</si>
  <si>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</si>
  <si>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</si>
  <si>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</si>
  <si>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</si>
  <si>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</si>
  <si>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</si>
  <si>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</si>
  <si>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</si>
  <si>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</si>
  <si>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</si>
  <si>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</si>
  <si>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</si>
  <si>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</si>
  <si>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</si>
  <si>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</si>
  <si>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</si>
  <si>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</si>
  <si>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</si>
  <si>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</si>
  <si>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</si>
  <si>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</si>
  <si>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</si>
  <si>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</si>
  <si>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</si>
  <si>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</si>
  <si>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</si>
  <si>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</si>
  <si>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</si>
  <si>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</si>
  <si>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</si>
  <si>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</si>
  <si>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</si>
  <si>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</si>
  <si>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</si>
  <si>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</si>
  <si>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</si>
  <si>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</si>
  <si>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</si>
  <si>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</si>
  <si>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</si>
  <si>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</si>
  <si>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</si>
  <si>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</si>
  <si>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</si>
  <si>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</si>
  <si>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</si>
  <si>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</si>
  <si>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</si>
  <si>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</si>
  <si>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</si>
  <si>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</si>
  <si>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</si>
  <si>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</si>
  <si>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</si>
  <si>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</si>
  <si>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</si>
  <si>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</si>
  <si>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</si>
  <si>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</si>
  <si>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</si>
  <si>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</si>
  <si>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</si>
  <si>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</si>
  <si>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</si>
  <si>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</si>
  <si>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</si>
  <si>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</si>
  <si>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</si>
  <si>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</si>
  <si>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</si>
  <si>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</si>
  <si>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</si>
  <si>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</si>
  <si>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</si>
  <si>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</si>
  <si>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</si>
  <si>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</si>
  <si>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</si>
  <si>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</si>
  <si>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</si>
  <si>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</si>
  <si>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</si>
  <si>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</si>
  <si>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</si>
  <si>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</si>
  <si>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</si>
  <si>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</si>
  <si>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</si>
  <si>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</si>
  <si>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</si>
  <si>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</si>
  <si>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</si>
  <si>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</si>
  <si>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</si>
  <si>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</si>
  <si>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</si>
  <si>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</si>
  <si>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</si>
  <si>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</si>
  <si>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</si>
  <si>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</si>
  <si>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</si>
  <si>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</si>
  <si>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</si>
  <si>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</si>
  <si>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</si>
  <si>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</si>
  <si>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</si>
  <si>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</si>
  <si>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</si>
  <si>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</si>
  <si>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</si>
  <si>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</si>
  <si>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</si>
  <si>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</si>
  <si>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</si>
  <si>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</si>
  <si>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</si>
  <si>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</si>
  <si>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</si>
  <si>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</si>
  <si>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</si>
  <si>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</si>
  <si>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</si>
  <si>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</si>
  <si>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</si>
  <si>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</si>
  <si>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</si>
  <si>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</si>
  <si>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</si>
  <si>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</si>
  <si>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</si>
  <si>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</si>
  <si>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</si>
  <si>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</si>
  <si>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</si>
  <si>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</si>
  <si>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</si>
  <si>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</si>
  <si>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</si>
  <si>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</si>
  <si>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</si>
  <si>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</si>
  <si>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</si>
  <si>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</si>
  <si>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</si>
  <si>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</si>
  <si>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</si>
  <si>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</si>
  <si>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</si>
  <si>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</si>
  <si>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</si>
  <si>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</si>
  <si>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</si>
  <si>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</si>
  <si>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</si>
  <si>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</si>
  <si>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</si>
  <si>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</si>
  <si>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</si>
  <si>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</si>
  <si>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</si>
  <si>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</si>
  <si>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</si>
  <si>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</si>
  <si>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</si>
  <si>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</si>
  <si>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</si>
  <si>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</si>
  <si>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</si>
  <si>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</si>
  <si>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</si>
  <si>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</si>
  <si>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</si>
  <si>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</si>
  <si>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</si>
  <si>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</si>
  <si>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</si>
  <si>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</si>
  <si>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</si>
  <si>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</si>
  <si>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</si>
  <si>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</si>
  <si>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</si>
  <si>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</si>
  <si>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</si>
  <si>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</si>
  <si>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</si>
  <si>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</si>
  <si>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</si>
  <si>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</si>
  <si>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</si>
  <si>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</si>
  <si>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</si>
  <si>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</si>
  <si>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</si>
  <si>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</si>
  <si>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</si>
  <si>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</si>
  <si>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</si>
  <si>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</si>
  <si>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</si>
  <si>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</si>
  <si>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</si>
  <si>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</si>
  <si>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</si>
  <si>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</si>
  <si>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</si>
  <si>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</si>
  <si>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</si>
  <si>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</si>
  <si>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</si>
  <si>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</si>
  <si>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</si>
  <si>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</si>
  <si>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</si>
  <si>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</si>
  <si>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</si>
  <si>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</si>
  <si>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</si>
  <si>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</si>
  <si>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</si>
  <si>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</si>
  <si>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</si>
  <si>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</si>
  <si>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</si>
  <si>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</si>
  <si>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</si>
  <si>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</si>
  <si>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</si>
  <si>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</si>
  <si>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</si>
  <si>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</si>
  <si>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</si>
  <si>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</si>
  <si>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</si>
  <si>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</si>
  <si>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</si>
  <si>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</si>
  <si>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</si>
  <si>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</si>
  <si>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</si>
  <si>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</si>
  <si>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</si>
  <si>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</si>
  <si>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</si>
  <si>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</si>
  <si>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</si>
  <si>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</si>
  <si>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</si>
  <si>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</si>
  <si>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</si>
  <si>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</si>
  <si>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</si>
  <si>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</si>
  <si>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</si>
  <si>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</si>
  <si>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</si>
  <si>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</si>
  <si>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</si>
  <si>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</si>
  <si>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</si>
  <si>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</si>
  <si>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</si>
  <si>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</si>
  <si>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</si>
  <si>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</si>
  <si>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</si>
  <si>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</si>
  <si>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</si>
  <si>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</si>
  <si>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</si>
  <si>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</si>
  <si>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</si>
  <si>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</si>
  <si>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</si>
  <si>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</si>
  <si>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</si>
  <si>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</si>
  <si>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</si>
  <si>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</si>
  <si>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</si>
  <si>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</si>
  <si>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</si>
  <si>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</si>
  <si>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</si>
  <si>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</si>
  <si>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</si>
  <si>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</si>
  <si>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</si>
  <si>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</si>
  <si>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</si>
  <si>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</si>
  <si>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</si>
  <si>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</si>
  <si>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</si>
  <si>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</si>
  <si>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</si>
  <si>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</si>
  <si>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</si>
  <si>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</si>
  <si>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</si>
  <si>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</si>
  <si>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</si>
  <si>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</si>
  <si>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</si>
  <si>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</si>
  <si>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</si>
  <si>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</si>
  <si>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</si>
  <si>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</si>
  <si>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</si>
  <si>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</si>
  <si>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</si>
  <si>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</si>
  <si>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</si>
  <si>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</si>
  <si>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</si>
  <si>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</si>
  <si>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</si>
  <si>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</si>
  <si>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</si>
  <si>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</si>
  <si>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</si>
  <si>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</si>
  <si>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</si>
  <si>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</si>
  <si>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</si>
  <si>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</si>
  <si>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</si>
  <si>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</si>
  <si>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</si>
  <si>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</si>
  <si>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</si>
  <si>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</si>
  <si>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</si>
  <si>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</si>
  <si>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</si>
  <si>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</si>
  <si>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</si>
  <si>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</si>
  <si>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</si>
  <si>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</si>
  <si>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</si>
  <si>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</si>
  <si>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</si>
  <si>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</si>
  <si>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</si>
  <si>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</si>
  <si>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</si>
  <si>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</si>
  <si>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</si>
  <si>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</si>
  <si>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</si>
  <si>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</si>
  <si>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</si>
  <si>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</si>
  <si>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</si>
  <si>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</si>
  <si>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</si>
  <si>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</si>
  <si>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</si>
  <si>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</si>
  <si>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</si>
  <si>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</si>
  <si>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</si>
  <si>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</si>
  <si>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</si>
  <si>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</si>
  <si>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</si>
  <si>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</si>
  <si>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</si>
  <si>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</si>
  <si>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</si>
  <si>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</si>
  <si>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</si>
  <si>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</si>
  <si>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</si>
  <si>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</si>
  <si>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</si>
  <si>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</si>
  <si>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</si>
  <si>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</si>
  <si>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</si>
  <si>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</si>
  <si>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</si>
  <si>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</si>
  <si>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</si>
  <si>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</si>
  <si>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</si>
  <si>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</si>
  <si>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</si>
  <si>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</si>
  <si>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</si>
  <si>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</si>
  <si>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</si>
  <si>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</si>
  <si>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</si>
  <si>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</si>
  <si>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</si>
  <si>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</si>
  <si>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</si>
  <si>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</si>
  <si>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</si>
  <si>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</si>
  <si>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</si>
  <si>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</si>
  <si>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</si>
  <si>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</si>
  <si>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</si>
  <si>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</si>
  <si>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</si>
  <si>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</si>
  <si>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</si>
  <si>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</si>
  <si>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</si>
  <si>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</si>
  <si>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</si>
  <si>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</si>
  <si>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</si>
  <si>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</si>
  <si>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</si>
  <si>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</si>
  <si>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</si>
  <si>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</si>
  <si>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</si>
  <si>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</si>
  <si>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</si>
  <si>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</si>
  <si>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</si>
  <si>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</si>
  <si>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</si>
  <si>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</si>
  <si>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</si>
  <si>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</si>
  <si>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</si>
  <si>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</si>
  <si>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</si>
  <si>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</si>
  <si>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</si>
  <si>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</si>
  <si>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</si>
  <si>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</si>
  <si>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</si>
  <si>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</si>
  <si>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</si>
  <si>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</si>
  <si>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</si>
  <si>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</si>
  <si>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</si>
  <si>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</si>
  <si>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</si>
  <si>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</si>
  <si>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</si>
  <si>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</si>
  <si>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</si>
  <si>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</si>
  <si>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</si>
  <si>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</si>
  <si>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</si>
  <si>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</si>
  <si>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</si>
  <si>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</si>
  <si>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</si>
  <si>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</si>
  <si>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</si>
  <si>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</si>
  <si>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</si>
  <si>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</si>
  <si>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</si>
  <si>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</si>
  <si>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</si>
  <si>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</si>
  <si>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</si>
  <si>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</si>
  <si>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</si>
  <si>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</si>
  <si>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</si>
  <si>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</si>
  <si>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</si>
  <si>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</si>
  <si>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</si>
  <si>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</si>
  <si>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</si>
  <si>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</si>
  <si>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</si>
  <si>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</si>
  <si>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</si>
  <si>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</si>
  <si>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</si>
  <si>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</si>
  <si>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</si>
  <si>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</si>
  <si>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</si>
  <si>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</si>
  <si>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</si>
  <si>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</si>
  <si>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</si>
  <si>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</si>
  <si>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</si>
  <si>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</si>
  <si>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</si>
  <si>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</si>
  <si>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</si>
  <si>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</si>
  <si>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</si>
  <si>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</si>
  <si>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</si>
  <si>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</si>
  <si>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</si>
  <si>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</si>
  <si>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</si>
  <si>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</si>
  <si>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</si>
  <si>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</si>
  <si>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</si>
  <si>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</si>
  <si>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</si>
  <si>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</si>
  <si>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</si>
  <si>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</si>
  <si>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</si>
  <si>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</si>
  <si>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</si>
  <si>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</si>
  <si>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</si>
  <si>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</si>
  <si>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</si>
  <si>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</si>
  <si>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</si>
  <si>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</si>
  <si>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</si>
  <si>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</si>
  <si>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</si>
  <si>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</si>
  <si>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</si>
  <si>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</si>
  <si>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</si>
  <si>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</si>
  <si>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</si>
  <si>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</si>
  <si>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</si>
  <si>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</si>
  <si>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</si>
  <si>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</si>
  <si>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</si>
  <si>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</si>
  <si>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</si>
  <si>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</si>
  <si>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</si>
  <si>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</si>
  <si>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</si>
  <si>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</si>
  <si>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</si>
  <si>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</si>
  <si>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</si>
  <si>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</si>
  <si>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</si>
  <si>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</si>
  <si>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</si>
  <si>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</si>
  <si>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</si>
  <si>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</si>
  <si>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</si>
  <si>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</si>
  <si>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</si>
  <si>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</si>
  <si>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</si>
  <si>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</si>
  <si>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</si>
  <si>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</si>
  <si>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</si>
  <si>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</si>
  <si>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</si>
  <si>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</si>
  <si>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</si>
  <si>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</si>
  <si>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</si>
  <si>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</si>
  <si>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</si>
  <si>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</si>
  <si>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</si>
  <si>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</si>
  <si>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</si>
  <si>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</si>
  <si>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</si>
  <si>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</si>
  <si>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</si>
  <si>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</si>
  <si>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</si>
  <si>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</si>
  <si>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</si>
  <si>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</si>
  <si>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</si>
  <si>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</si>
  <si>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</si>
  <si>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</si>
  <si>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</si>
  <si>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</si>
  <si>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</si>
  <si>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</si>
  <si>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</si>
  <si>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</si>
  <si>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</si>
  <si>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</si>
  <si>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</si>
  <si>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</si>
  <si>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</si>
  <si>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</si>
  <si>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</si>
  <si>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</si>
  <si>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</si>
  <si>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</si>
  <si>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</si>
  <si>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</si>
  <si>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</si>
  <si>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</si>
  <si>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</si>
  <si>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</si>
  <si>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</si>
  <si>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</si>
  <si>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</si>
  <si>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</si>
  <si>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</si>
  <si>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</si>
  <si>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</si>
  <si>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</si>
  <si>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</si>
  <si>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</si>
  <si>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</si>
  <si>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</si>
  <si>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</si>
  <si>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</si>
  <si>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</si>
  <si>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</si>
  <si>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</si>
  <si>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</si>
  <si>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</si>
  <si>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</si>
  <si>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</si>
  <si>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</si>
  <si>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</si>
  <si>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</si>
  <si>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</si>
  <si>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</si>
  <si>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</si>
  <si>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</si>
  <si>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</si>
  <si>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</si>
  <si>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</si>
  <si>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</si>
  <si>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</si>
  <si>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</si>
  <si>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</si>
  <si>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</si>
  <si>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</si>
  <si>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</si>
  <si>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</si>
  <si>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</si>
  <si>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</si>
  <si>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</si>
  <si>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</si>
  <si>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</si>
  <si>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</si>
  <si>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</si>
  <si>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</si>
  <si>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</si>
  <si>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</si>
  <si>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</si>
  <si>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</si>
  <si>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</si>
  <si>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</si>
  <si>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</si>
  <si>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</si>
  <si>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</si>
  <si>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</si>
  <si>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</si>
  <si>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</si>
  <si>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</si>
  <si>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</si>
  <si>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</si>
  <si>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</si>
  <si>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</si>
  <si>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</si>
  <si>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</si>
  <si>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</si>
  <si>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</si>
  <si>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</si>
  <si>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</si>
  <si>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</si>
  <si>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</si>
  <si>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</si>
  <si>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</si>
  <si>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</si>
  <si>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</si>
  <si>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</si>
  <si>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</si>
  <si>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</si>
  <si>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</si>
  <si>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</si>
  <si>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</si>
  <si>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</si>
  <si>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</si>
  <si>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</si>
  <si>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</si>
  <si>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</si>
  <si>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</si>
  <si>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</si>
  <si>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</si>
  <si>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</si>
  <si>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</si>
  <si>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</si>
  <si>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</si>
  <si>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</si>
  <si>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</si>
  <si>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</si>
  <si>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</si>
  <si>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</si>
  <si>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</si>
  <si>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</si>
  <si>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</si>
  <si>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</si>
  <si>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</si>
  <si>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</si>
  <si>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</si>
  <si>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</si>
  <si>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</si>
  <si>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</si>
  <si>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</si>
  <si>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</si>
  <si>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</si>
  <si>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</si>
  <si>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</si>
  <si>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</si>
  <si>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</si>
  <si>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</si>
  <si>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</si>
  <si>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</si>
  <si>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</si>
  <si>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</si>
  <si>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</si>
  <si>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</si>
  <si>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</si>
  <si>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</si>
  <si>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</si>
  <si>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</si>
  <si>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</si>
  <si>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</si>
  <si>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</si>
  <si>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</si>
  <si>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</si>
  <si>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</si>
  <si>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</si>
  <si>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</si>
  <si>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</si>
  <si>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</si>
  <si>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</si>
  <si>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</si>
  <si>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</si>
  <si>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</si>
  <si>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</si>
  <si>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</si>
  <si>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</si>
  <si>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</si>
  <si>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</si>
  <si>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</si>
  <si>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</si>
  <si>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</si>
  <si>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</si>
  <si>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</si>
  <si>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</si>
  <si>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</si>
  <si>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</si>
  <si>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</si>
  <si>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</si>
  <si>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</si>
  <si>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</si>
  <si>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</si>
  <si>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</si>
  <si>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</si>
  <si>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</si>
  <si>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</si>
  <si>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</si>
  <si>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</si>
  <si>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</si>
  <si>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</si>
  <si>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</si>
  <si>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</si>
  <si>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</si>
  <si>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</si>
  <si>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</si>
  <si>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</si>
  <si>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</si>
  <si>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</si>
  <si>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</si>
  <si>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</si>
  <si>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</si>
  <si>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</si>
  <si>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</si>
  <si>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</si>
  <si>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</si>
  <si>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</si>
  <si>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</si>
  <si>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</si>
  <si>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</si>
  <si>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</si>
  <si>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</si>
  <si>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</si>
  <si>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</si>
  <si>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</si>
  <si>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</si>
  <si>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</si>
  <si>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</si>
  <si>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</si>
  <si>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</si>
  <si>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</si>
  <si>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</si>
  <si>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</si>
  <si>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</si>
  <si>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</si>
  <si>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</si>
  <si>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</si>
  <si>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</si>
  <si>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</si>
  <si>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</si>
  <si>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</si>
  <si>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</si>
  <si>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</si>
  <si>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</si>
  <si>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</si>
  <si>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</si>
  <si>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</si>
  <si>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</si>
  <si>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</si>
  <si>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</si>
  <si>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</si>
  <si>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</si>
  <si>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</si>
  <si>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</si>
  <si>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</si>
  <si>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</si>
  <si>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</si>
  <si>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</si>
  <si>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</si>
  <si>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</si>
  <si>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</si>
  <si>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</si>
  <si>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</si>
  <si>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</si>
  <si>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</si>
  <si>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</si>
  <si>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</si>
  <si>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</si>
  <si>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</si>
  <si>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</si>
  <si>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</si>
  <si>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</si>
  <si>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</si>
  <si>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</si>
  <si>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</si>
  <si>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</si>
  <si>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</si>
  <si>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</si>
  <si>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</si>
  <si>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</si>
  <si>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</si>
  <si>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</si>
  <si>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</si>
  <si>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</si>
  <si>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</si>
  <si>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</si>
  <si>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</si>
  <si>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</si>
  <si>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</si>
  <si>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</si>
  <si>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</si>
  <si>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</si>
  <si>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</si>
  <si>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</si>
  <si>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</si>
  <si>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</si>
  <si>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</si>
  <si>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</si>
  <si>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</si>
  <si>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</si>
  <si>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</si>
  <si>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</si>
  <si>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</si>
  <si>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</si>
  <si>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</si>
  <si>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</si>
  <si>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</si>
  <si>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</si>
  <si>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</si>
  <si>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</si>
  <si>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</si>
  <si>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</si>
  <si>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</si>
  <si>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</si>
  <si>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</si>
  <si>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</si>
  <si>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</si>
  <si>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</si>
  <si>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</si>
  <si>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</si>
  <si>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</si>
  <si>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</si>
  <si>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</si>
  <si>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</si>
  <si>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</si>
  <si>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</si>
  <si>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</si>
  <si>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</si>
  <si>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</si>
  <si>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</si>
  <si>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</si>
  <si>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</si>
  <si>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</si>
  <si>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</si>
  <si>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</si>
  <si>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</si>
  <si>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</si>
  <si>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</si>
  <si>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</si>
  <si>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</si>
  <si>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</si>
  <si>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</si>
  <si>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</si>
  <si>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</si>
  <si>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</si>
  <si>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</si>
  <si>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</si>
  <si>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</si>
  <si>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</si>
  <si>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</si>
  <si>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</si>
  <si>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</si>
  <si>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</si>
  <si>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</si>
  <si>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</si>
  <si>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</si>
  <si>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</si>
  <si>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</si>
  <si>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</si>
  <si>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</si>
  <si>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</si>
  <si>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</si>
  <si>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</si>
  <si>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</si>
  <si>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</si>
  <si>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</si>
  <si>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</si>
  <si>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</si>
  <si>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</si>
  <si>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</si>
  <si>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</si>
  <si>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</si>
  <si>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</si>
  <si>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</si>
  <si>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</si>
  <si>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</si>
  <si>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</si>
  <si>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</si>
  <si>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</si>
  <si>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</si>
  <si>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</si>
  <si>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</si>
  <si>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</si>
  <si>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</si>
  <si>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</si>
  <si>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</si>
  <si>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</si>
  <si>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</si>
  <si>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</si>
  <si>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</si>
  <si>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</si>
  <si>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</si>
  <si>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</si>
  <si>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</si>
  <si>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</si>
  <si>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</si>
  <si>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</si>
  <si>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</si>
  <si>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</si>
  <si>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</si>
  <si>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</si>
  <si>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</si>
  <si>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</si>
  <si>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</si>
  <si>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</si>
  <si>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</si>
  <si>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</si>
  <si>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</si>
  <si>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</si>
  <si>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</si>
  <si>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</si>
  <si>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</si>
  <si>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</si>
  <si>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</si>
  <si>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</si>
  <si>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</si>
  <si>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</si>
  <si>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</si>
  <si>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</si>
  <si>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</si>
  <si>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</si>
  <si>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</si>
  <si>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</si>
  <si>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</si>
  <si>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</si>
  <si>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</si>
  <si>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</si>
  <si>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</si>
  <si>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</si>
  <si>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</si>
  <si>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</si>
  <si>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</si>
  <si>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</si>
  <si>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</si>
  <si>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</si>
  <si>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</si>
  <si>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</si>
  <si>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</si>
  <si>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</si>
  <si>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</si>
  <si>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</si>
  <si>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</si>
  <si>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</si>
  <si>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</si>
  <si>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</si>
  <si>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</si>
  <si>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</si>
  <si>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</si>
  <si>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</si>
  <si>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</si>
  <si>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</si>
  <si>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</si>
  <si>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</si>
  <si>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</si>
  <si>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</si>
  <si>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</si>
  <si>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</si>
  <si>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</si>
  <si>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</si>
  <si>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</si>
  <si>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</si>
  <si>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</si>
  <si>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</si>
  <si>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</si>
  <si>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</si>
  <si>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</si>
  <si>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</si>
  <si>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</si>
  <si>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</si>
  <si>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</si>
  <si>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</si>
  <si>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</si>
  <si>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</si>
  <si>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</si>
  <si>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</si>
  <si>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</si>
  <si>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</si>
  <si>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</si>
  <si>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</si>
  <si>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</si>
  <si>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</si>
  <si>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</si>
  <si>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</si>
  <si>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</si>
  <si>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</si>
  <si>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</si>
  <si>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</si>
  <si>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</si>
  <si>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</si>
  <si>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</si>
  <si>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</si>
  <si>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</si>
  <si>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</si>
  <si>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</si>
  <si>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</si>
  <si>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</si>
  <si>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</si>
  <si>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</si>
  <si>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</si>
  <si>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</si>
  <si>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</si>
  <si>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</si>
  <si>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</si>
  <si>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</si>
  <si>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</si>
  <si>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</si>
  <si>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</si>
  <si>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</si>
  <si>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</si>
  <si>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</si>
  <si>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</si>
  <si>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</si>
  <si>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</si>
  <si>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</si>
  <si>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</si>
  <si>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</si>
  <si>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</si>
  <si>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</si>
  <si>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</si>
  <si>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</si>
  <si>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</si>
  <si>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</si>
  <si>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</si>
  <si>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</si>
  <si>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</si>
  <si>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</si>
  <si>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</si>
  <si>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</si>
  <si>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</si>
  <si>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</si>
  <si>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</si>
  <si>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</si>
  <si>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</si>
  <si>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</si>
  <si>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</si>
  <si>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</si>
  <si>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</si>
  <si>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</si>
  <si>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</si>
  <si>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</si>
  <si>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</si>
  <si>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</si>
  <si>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</si>
  <si>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</si>
  <si>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</si>
  <si>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</si>
  <si>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</si>
  <si>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</si>
  <si>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</si>
  <si>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</si>
  <si>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</si>
  <si>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</si>
  <si>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</si>
  <si>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</si>
  <si>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</si>
  <si>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</si>
  <si>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</si>
  <si>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</si>
  <si>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</si>
  <si>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</si>
  <si>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</si>
  <si>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</si>
  <si>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</si>
  <si>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</si>
  <si>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</si>
  <si>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</si>
  <si>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</si>
  <si>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</si>
  <si>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</si>
  <si>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</si>
  <si>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</si>
  <si>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</si>
  <si>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</si>
  <si>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</si>
  <si>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</si>
  <si>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</si>
  <si>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</si>
  <si>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</si>
  <si>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</si>
  <si>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</si>
  <si>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</si>
  <si>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</si>
  <si>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</si>
  <si>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</si>
  <si>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</si>
  <si>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</si>
  <si>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</si>
  <si>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</si>
  <si>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</si>
  <si>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</si>
  <si>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</si>
  <si>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</si>
  <si>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</si>
  <si>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</si>
  <si>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</si>
  <si>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</si>
  <si>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</si>
  <si>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</si>
  <si>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</si>
  <si>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</si>
  <si>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</si>
  <si>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</si>
  <si>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</si>
  <si>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</si>
  <si>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</si>
  <si>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</si>
  <si>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</si>
  <si>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</si>
  <si>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</si>
  <si>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</si>
  <si>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</si>
  <si>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</si>
  <si>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</si>
  <si>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</si>
  <si>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</si>
  <si>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</si>
  <si>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</si>
  <si>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</si>
  <si>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</si>
  <si>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</si>
  <si>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</si>
  <si>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</si>
  <si>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</si>
  <si>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</si>
  <si>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</si>
  <si>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</si>
  <si>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</si>
  <si>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</si>
  <si>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</si>
  <si>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</si>
  <si>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</si>
  <si>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</si>
  <si>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</si>
  <si>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</si>
  <si>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</si>
  <si>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</si>
  <si>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</si>
  <si>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</si>
  <si>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</si>
  <si>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</si>
  <si>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</si>
  <si>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</si>
  <si>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</si>
  <si>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</si>
  <si>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</si>
  <si>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</si>
  <si>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</si>
  <si>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</si>
  <si>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</si>
  <si>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</si>
  <si>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</si>
  <si>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</si>
  <si>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</si>
  <si>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</si>
  <si>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</si>
  <si>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</si>
  <si>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</si>
  <si>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</si>
  <si>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</si>
  <si>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</si>
  <si>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</si>
  <si>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</si>
  <si>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</si>
  <si>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</si>
  <si>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</si>
  <si>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</si>
  <si>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</si>
  <si>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</si>
  <si>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</si>
  <si>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</si>
  <si>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</si>
  <si>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</si>
  <si>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</si>
  <si>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</si>
  <si>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</si>
  <si>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</si>
  <si>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</si>
  <si>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</si>
  <si>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</si>
  <si>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</si>
  <si>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</si>
  <si>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</si>
  <si>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</si>
  <si>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</si>
  <si>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</si>
  <si>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</si>
  <si>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</si>
  <si>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</si>
  <si>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</si>
  <si>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</si>
  <si>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</si>
  <si>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</si>
  <si>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</si>
  <si>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</si>
  <si>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</si>
  <si>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</si>
  <si>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</si>
  <si>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</si>
  <si>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</si>
  <si>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</si>
  <si>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</si>
  <si>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</si>
  <si>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</si>
  <si>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</si>
  <si>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</si>
  <si>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</si>
  <si>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</si>
  <si>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</si>
  <si>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</si>
  <si>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</si>
  <si>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</si>
  <si>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</si>
  <si>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</si>
  <si>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</si>
  <si>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</si>
  <si>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</si>
  <si>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</si>
  <si>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</si>
  <si>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</si>
  <si>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</si>
  <si>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</si>
  <si>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</si>
  <si>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</si>
  <si>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</si>
  <si>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</si>
  <si>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</si>
  <si>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</si>
  <si>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</si>
  <si>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</si>
  <si>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</si>
  <si>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</si>
  <si>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</si>
  <si>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</si>
  <si>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</si>
  <si>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</si>
  <si>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</si>
  <si>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</si>
  <si>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</si>
  <si>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</si>
  <si>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</si>
  <si>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</si>
  <si>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</si>
  <si>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</si>
  <si>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</si>
  <si>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</si>
  <si>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</si>
  <si>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</si>
  <si>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</si>
  <si>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</si>
  <si>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</si>
  <si>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</si>
  <si>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</si>
  <si>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</si>
  <si>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</si>
  <si>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</si>
  <si>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</si>
  <si>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</si>
  <si>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</si>
  <si>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</si>
  <si>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</si>
  <si>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</si>
  <si>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</si>
  <si>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</si>
  <si>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</si>
  <si>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</si>
  <si>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</si>
  <si>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</si>
  <si>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</si>
  <si>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</si>
  <si>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</si>
  <si>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</si>
  <si>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</si>
  <si>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</si>
  <si>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</si>
  <si>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</si>
  <si>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</si>
  <si>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</si>
  <si>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</si>
  <si>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</si>
  <si>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</si>
  <si>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</si>
  <si>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</si>
  <si>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</si>
  <si>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</si>
  <si>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</si>
  <si>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</si>
  <si>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</si>
  <si>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</si>
  <si>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</si>
  <si>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</si>
  <si>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</si>
  <si>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</si>
  <si>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</si>
  <si>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</si>
  <si>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</si>
  <si>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</si>
  <si>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</si>
  <si>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</si>
  <si>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</si>
  <si>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</si>
  <si>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</si>
  <si>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</si>
  <si>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</si>
  <si>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</si>
  <si>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</si>
  <si>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</si>
  <si>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</si>
  <si>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</si>
  <si>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</si>
  <si>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</si>
  <si>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</si>
  <si>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</si>
  <si>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</si>
  <si>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</si>
  <si>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</si>
  <si>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</si>
  <si>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</si>
  <si>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</si>
  <si>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</si>
  <si>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</si>
  <si>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</si>
  <si>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</si>
  <si>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</si>
  <si>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</si>
  <si>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</si>
  <si>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</si>
  <si>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</si>
  <si>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</si>
  <si>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</si>
  <si>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</si>
  <si>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</si>
  <si>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</si>
  <si>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</si>
  <si>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</si>
  <si>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</si>
  <si>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</si>
  <si>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</si>
  <si>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</si>
  <si>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</si>
  <si>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</si>
  <si>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</si>
  <si>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</si>
  <si>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</si>
  <si>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</si>
  <si>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</si>
  <si>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</si>
  <si>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</si>
  <si>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</si>
  <si>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</si>
  <si>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</si>
  <si>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</si>
  <si>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</si>
  <si>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</si>
  <si>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</si>
  <si>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</si>
  <si>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</si>
  <si>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</si>
  <si>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</si>
  <si>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</si>
  <si>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</si>
  <si>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</si>
  <si>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</si>
  <si>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</si>
  <si>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</si>
  <si>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</si>
  <si>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</si>
  <si>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</si>
  <si>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</si>
  <si>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</si>
  <si>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</si>
  <si>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</si>
  <si>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</si>
  <si>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</si>
  <si>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</si>
  <si>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</si>
  <si>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</si>
  <si>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</si>
  <si>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</si>
  <si>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</si>
  <si>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</si>
  <si>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</si>
  <si>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</si>
  <si>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</si>
  <si>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</si>
  <si>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</si>
  <si>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</si>
  <si>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</si>
  <si>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</si>
  <si>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</si>
  <si>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</si>
  <si>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</si>
  <si>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</si>
  <si>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</si>
  <si>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</si>
  <si>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</si>
  <si>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</si>
  <si>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</si>
  <si>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</si>
  <si>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</si>
  <si>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</si>
  <si>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</si>
  <si>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</si>
  <si>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</si>
  <si>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</si>
  <si>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</si>
  <si>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</si>
  <si>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</si>
  <si>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</si>
  <si>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</si>
  <si>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</si>
  <si>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</si>
  <si>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</si>
  <si>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</si>
  <si>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</si>
  <si>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</si>
  <si>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</si>
  <si>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</si>
  <si>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</si>
  <si>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</si>
  <si>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</si>
  <si>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</si>
  <si>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</si>
  <si>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</si>
  <si>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</si>
  <si>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</si>
  <si>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</si>
  <si>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</si>
  <si>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</si>
  <si>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</si>
  <si>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</si>
  <si>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</si>
  <si>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</si>
  <si>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</si>
  <si>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</si>
  <si>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</si>
  <si>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</si>
  <si>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</si>
  <si>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</si>
  <si>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</si>
  <si>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</si>
  <si>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</si>
  <si>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</si>
  <si>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</si>
  <si>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</si>
  <si>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</si>
  <si>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</si>
  <si>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</si>
  <si>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</si>
  <si>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</si>
  <si>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</si>
  <si>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</si>
  <si>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</si>
  <si>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</si>
  <si>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</si>
  <si>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</si>
  <si>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</si>
  <si>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</si>
  <si>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</si>
  <si>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</si>
  <si>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</si>
  <si>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</si>
  <si>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</si>
  <si>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</si>
  <si>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</si>
  <si>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</si>
  <si>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</si>
  <si>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</si>
  <si>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</si>
  <si>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</si>
  <si>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</si>
  <si>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</si>
  <si>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</si>
  <si>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</si>
  <si>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</si>
  <si>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</si>
  <si>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</si>
  <si>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</si>
  <si>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</si>
  <si>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</si>
  <si>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</si>
  <si>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</si>
  <si>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</si>
  <si>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</si>
  <si>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</si>
  <si>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</si>
  <si>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</si>
  <si>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</si>
  <si>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</si>
  <si>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</si>
  <si>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</si>
  <si>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</si>
  <si>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</si>
  <si>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</si>
  <si>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</si>
  <si>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</si>
  <si>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</si>
  <si>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</si>
  <si>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</si>
  <si>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</si>
  <si>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</si>
  <si>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</si>
  <si>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</si>
  <si>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</si>
  <si>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</si>
  <si>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</si>
  <si>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</si>
  <si>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</si>
  <si>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</si>
  <si>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</si>
  <si>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</si>
  <si>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</si>
  <si>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</si>
  <si>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</si>
  <si>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</si>
  <si>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</si>
  <si>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</si>
  <si>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</si>
  <si>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</si>
  <si>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</si>
  <si>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</si>
  <si>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</si>
  <si>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</si>
  <si>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</si>
  <si>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</si>
  <si>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</si>
  <si>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</si>
  <si>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</si>
  <si>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</si>
  <si>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</si>
  <si>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</si>
  <si>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</si>
  <si>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</si>
  <si>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</si>
  <si>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</si>
  <si>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</si>
  <si>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</si>
  <si>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</si>
  <si>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</si>
  <si>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</si>
  <si>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</si>
  <si>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</si>
  <si>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</si>
  <si>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</si>
  <si>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</si>
  <si>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</si>
  <si>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</si>
  <si>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</si>
  <si>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</si>
  <si>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</si>
  <si>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</si>
  <si>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</si>
  <si>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</si>
  <si>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</si>
  <si>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</si>
  <si>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</si>
  <si>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</si>
  <si>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</si>
  <si>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</si>
  <si>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</si>
  <si>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</si>
  <si>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</si>
  <si>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</si>
  <si>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</si>
  <si>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</si>
  <si>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</si>
  <si>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</si>
  <si>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</si>
  <si>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</si>
  <si>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</si>
  <si>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</si>
  <si>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</si>
  <si>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</si>
  <si>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</si>
  <si>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</si>
  <si>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</si>
  <si>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</si>
  <si>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</si>
  <si>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</si>
  <si>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</si>
  <si>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</si>
  <si>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</si>
  <si>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</si>
  <si>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</si>
  <si>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</si>
  <si>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</si>
  <si>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</si>
  <si>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</si>
  <si>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</si>
  <si>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</si>
  <si>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</si>
  <si>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</si>
  <si>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</si>
  <si>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</si>
  <si>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</si>
  <si>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</si>
  <si>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</si>
  <si>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</si>
  <si>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</si>
  <si>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</si>
  <si>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</si>
  <si>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</si>
  <si>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</si>
  <si>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</si>
  <si>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</si>
  <si>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</si>
  <si>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</si>
  <si>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</si>
  <si>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</si>
  <si>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</si>
  <si>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</si>
  <si>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</si>
  <si>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</si>
  <si>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</si>
  <si>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</si>
  <si>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</si>
  <si>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</si>
  <si>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</si>
  <si>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</si>
  <si>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</si>
  <si>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</si>
  <si>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</si>
  <si>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</si>
  <si>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</si>
  <si>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</si>
  <si>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</si>
  <si>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</si>
  <si>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</si>
  <si>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</si>
  <si>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</si>
  <si>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</si>
  <si>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</si>
  <si>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</si>
  <si>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</si>
  <si>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</si>
  <si>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</si>
  <si>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</si>
  <si>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</si>
  <si>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</si>
  <si>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</si>
  <si>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</si>
  <si>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</si>
  <si>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</si>
  <si>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</si>
  <si>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</si>
  <si>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</si>
  <si>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</si>
  <si>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</si>
  <si>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</si>
  <si>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</si>
  <si>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</si>
  <si>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</si>
  <si>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</si>
  <si>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</si>
  <si>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</si>
  <si>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</si>
  <si>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</si>
  <si>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</si>
  <si>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</si>
  <si>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</si>
  <si>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</si>
  <si>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</si>
  <si>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</si>
  <si>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</si>
  <si>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</si>
  <si>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</si>
  <si>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</si>
  <si>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</si>
  <si>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</si>
  <si>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</si>
  <si>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</si>
  <si>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</si>
  <si>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</si>
  <si>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</si>
  <si>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</si>
  <si>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</si>
  <si>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</si>
  <si>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</si>
  <si>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</si>
  <si>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</si>
  <si>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</si>
  <si>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</si>
  <si>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</si>
  <si>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</si>
  <si>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</si>
  <si>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</si>
  <si>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</si>
  <si>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</si>
  <si>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</si>
  <si>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</si>
  <si>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</si>
  <si>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</si>
  <si>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</si>
  <si>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</si>
  <si>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</si>
  <si>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</si>
  <si>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</si>
  <si>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</si>
  <si>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</si>
  <si>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</si>
  <si>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</si>
  <si>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</si>
  <si>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</si>
  <si>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</si>
  <si>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</si>
  <si>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</si>
  <si>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</si>
  <si>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</si>
  <si>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</si>
  <si>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</si>
  <si>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</si>
  <si>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</si>
  <si>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</si>
  <si>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</si>
  <si>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</si>
  <si>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</si>
  <si>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</si>
  <si>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</si>
  <si>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</si>
  <si>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</si>
  <si>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</si>
  <si>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</si>
  <si>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</si>
  <si>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</si>
  <si>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</si>
  <si>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</si>
  <si>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</si>
  <si>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</si>
  <si>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</si>
  <si>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</si>
  <si>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</si>
  <si>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</si>
  <si>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</si>
  <si>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</si>
  <si>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</si>
  <si>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</si>
  <si>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</si>
  <si>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</si>
  <si>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</si>
  <si>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</si>
  <si>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</si>
  <si>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</si>
  <si>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</si>
  <si>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</si>
  <si>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</si>
  <si>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</si>
  <si>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</si>
  <si>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</si>
  <si>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</si>
  <si>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</si>
  <si>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</si>
  <si>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</si>
  <si>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</si>
  <si>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</si>
  <si>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</si>
  <si>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</si>
  <si>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</si>
  <si>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</si>
  <si>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</si>
  <si>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</si>
  <si>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</si>
  <si>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</si>
  <si>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</si>
  <si>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</si>
  <si>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</si>
  <si>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</si>
  <si>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</si>
  <si>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</si>
  <si>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</si>
  <si>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</si>
  <si>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</si>
  <si>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</si>
  <si>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</si>
  <si>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</si>
  <si>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</si>
  <si>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</si>
  <si>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</si>
  <si>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</si>
  <si>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</si>
  <si>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</si>
  <si>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</si>
  <si>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</si>
  <si>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</si>
  <si>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</si>
  <si>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</si>
  <si>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</si>
  <si>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</si>
  <si>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</si>
  <si>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</si>
  <si>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</si>
  <si>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</si>
  <si>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</si>
  <si>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</si>
  <si>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</si>
  <si>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</si>
  <si>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</si>
  <si>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</si>
  <si>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</si>
  <si>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</si>
  <si>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</si>
  <si>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</si>
  <si>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</si>
  <si>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</si>
  <si>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</si>
  <si>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</si>
  <si>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</si>
  <si>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</si>
  <si>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</si>
  <si>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</si>
  <si>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</si>
  <si>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</si>
  <si>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</si>
  <si>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</si>
  <si>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</si>
  <si>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</si>
  <si>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</si>
  <si>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</si>
  <si>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</si>
  <si>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</si>
  <si>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</si>
  <si>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</si>
  <si>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</si>
  <si>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</si>
  <si>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</si>
  <si>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</si>
  <si>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</si>
  <si>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</si>
  <si>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</si>
  <si>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</si>
  <si>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</si>
  <si>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</si>
  <si>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</si>
  <si>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</si>
  <si>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</si>
  <si>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</si>
  <si>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</si>
  <si>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</si>
  <si>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</si>
  <si>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</si>
  <si>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</si>
  <si>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</si>
  <si>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</si>
  <si>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</si>
  <si>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</si>
  <si>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</si>
  <si>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</si>
  <si>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</si>
  <si>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</si>
  <si>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</si>
  <si>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</si>
  <si>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</si>
  <si>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</si>
  <si>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</si>
  <si>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</si>
  <si>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</si>
  <si>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</si>
  <si>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</si>
  <si>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</si>
  <si>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</si>
  <si>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</si>
  <si>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</si>
  <si>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</si>
  <si>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</si>
  <si>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</si>
  <si>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</si>
  <si>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</si>
  <si>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</si>
  <si>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</si>
  <si>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</si>
  <si>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</si>
  <si>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</si>
  <si>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</si>
  <si>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</si>
  <si>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</si>
  <si>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</si>
  <si>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</si>
  <si>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</si>
  <si>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</si>
  <si>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</si>
  <si>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</si>
  <si>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</si>
  <si>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</si>
  <si>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</si>
  <si>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</si>
  <si>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</si>
  <si>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</si>
  <si>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</si>
  <si>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</si>
  <si>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</si>
  <si>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</si>
  <si>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</si>
  <si>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</si>
  <si>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</si>
  <si>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</si>
  <si>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</si>
  <si>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</si>
  <si>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</si>
  <si>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</si>
  <si>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</si>
  <si>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</si>
  <si>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</si>
  <si>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</si>
  <si>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</si>
  <si>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</si>
  <si>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</si>
  <si>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</si>
  <si>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</si>
  <si>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</si>
  <si>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</si>
  <si>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</si>
  <si>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</si>
  <si>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</si>
  <si>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</si>
  <si>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</si>
  <si>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</si>
  <si>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</si>
  <si>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</si>
  <si>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</si>
  <si>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</si>
  <si>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</si>
  <si>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</si>
  <si>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</si>
  <si>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</si>
  <si>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</si>
  <si>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</si>
  <si>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</si>
  <si>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</si>
  <si>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</si>
  <si>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</si>
  <si>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</si>
  <si>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</si>
  <si>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</si>
  <si>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</si>
  <si>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</si>
  <si>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</si>
  <si>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</si>
  <si>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</si>
  <si>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</si>
  <si>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</si>
  <si>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</si>
  <si>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</si>
  <si>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</si>
  <si>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</si>
  <si>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</si>
  <si>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</si>
  <si>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</si>
  <si>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</si>
  <si>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</si>
  <si>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</si>
  <si>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</si>
  <si>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</si>
  <si>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</si>
  <si>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</si>
  <si>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</si>
  <si>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</si>
  <si>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</si>
  <si>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</si>
  <si>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</si>
  <si>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</si>
  <si>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</si>
  <si>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</si>
  <si>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</si>
  <si>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</si>
  <si>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</si>
  <si>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</si>
  <si>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</si>
  <si>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</si>
  <si>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</si>
  <si>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</si>
  <si>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</si>
  <si>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</si>
  <si>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</si>
  <si>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</si>
  <si>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</si>
  <si>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</si>
  <si>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</si>
  <si>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</si>
  <si>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</si>
  <si>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</si>
  <si>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</si>
  <si>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</si>
  <si>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</si>
  <si>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</si>
  <si>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</si>
  <si>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</si>
  <si>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</si>
  <si>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</si>
  <si>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</si>
  <si>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</si>
  <si>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</si>
  <si>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</si>
  <si>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</si>
  <si>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</si>
  <si>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</si>
  <si>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</si>
  <si>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</si>
  <si>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</si>
  <si>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</si>
  <si>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</si>
  <si>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</si>
  <si>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</si>
  <si>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</si>
  <si>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</si>
  <si>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</si>
  <si>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</si>
  <si>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</si>
  <si>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</si>
  <si>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</si>
  <si>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</si>
  <si>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</si>
  <si>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</si>
  <si>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</si>
  <si>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</si>
  <si>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</si>
  <si>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</si>
  <si>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</si>
  <si>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</si>
  <si>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</si>
  <si>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</si>
  <si>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</si>
  <si>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</si>
  <si>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</si>
  <si>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</si>
  <si>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</si>
  <si>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</si>
  <si>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</si>
  <si>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</si>
  <si>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</si>
  <si>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</si>
  <si>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</si>
  <si>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</si>
  <si>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</si>
  <si>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</si>
  <si>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</si>
  <si>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</si>
  <si>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</si>
  <si>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</si>
  <si>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</si>
  <si>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</si>
  <si>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</si>
  <si>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</si>
  <si>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</si>
  <si>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</si>
  <si>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</si>
  <si>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</si>
  <si>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</si>
  <si>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</si>
  <si>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</si>
  <si>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</si>
  <si>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</si>
  <si>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</si>
  <si>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</si>
  <si>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</si>
  <si>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</si>
  <si>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</si>
  <si>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</si>
  <si>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</si>
  <si>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</si>
  <si>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</si>
  <si>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</si>
  <si>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</si>
  <si>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</si>
  <si>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</si>
  <si>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</si>
  <si>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</si>
  <si>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</si>
  <si>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</si>
  <si>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</si>
  <si>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</si>
  <si>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</si>
  <si>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</si>
  <si>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</si>
  <si>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</si>
  <si>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</si>
  <si>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</si>
  <si>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</si>
  <si>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</si>
  <si>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</si>
  <si>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</si>
  <si>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</si>
  <si>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</si>
  <si>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</si>
  <si>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</si>
  <si>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</si>
  <si>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</si>
  <si>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</si>
  <si>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</si>
  <si>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</si>
  <si>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</si>
  <si>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</si>
  <si>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</si>
  <si>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</si>
  <si>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</si>
  <si>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</si>
  <si>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</si>
  <si>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</si>
  <si>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</si>
  <si>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</si>
  <si>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</si>
  <si>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</si>
  <si>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</si>
  <si>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</si>
  <si>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</si>
  <si>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</si>
  <si>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</si>
  <si>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</si>
  <si>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</si>
  <si>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</si>
  <si>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</si>
  <si>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</si>
  <si>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</si>
  <si>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</si>
  <si>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</si>
  <si>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</si>
  <si>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</si>
  <si>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</si>
  <si>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</si>
  <si>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</si>
  <si>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</si>
  <si>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</si>
  <si>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</si>
  <si>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</si>
  <si>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</si>
  <si>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</si>
  <si>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</si>
  <si>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</si>
  <si>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</si>
  <si>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</si>
  <si>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</si>
  <si>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</si>
  <si>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</si>
  <si>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</si>
  <si>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</si>
  <si>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</si>
  <si>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</si>
  <si>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</si>
  <si>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</si>
  <si>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</si>
  <si>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</si>
  <si>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</si>
  <si>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</si>
  <si>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</si>
  <si>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</si>
  <si>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</si>
  <si>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</si>
  <si>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</si>
  <si>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</si>
  <si>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</si>
  <si>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</si>
  <si>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</si>
  <si>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</si>
  <si>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</si>
  <si>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</si>
  <si>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</si>
  <si>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</si>
  <si>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</si>
  <si>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</si>
  <si>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</si>
  <si>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</si>
  <si>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</si>
  <si>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</si>
  <si>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</si>
  <si>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</si>
  <si>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</si>
  <si>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</si>
  <si>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</si>
  <si>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</si>
  <si>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</si>
  <si>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</si>
  <si>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</si>
  <si>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</si>
  <si>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</si>
  <si>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</si>
  <si>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</si>
  <si>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</si>
  <si>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</si>
  <si>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</si>
  <si>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</si>
  <si>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</si>
  <si>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</si>
  <si>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</si>
  <si>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</si>
  <si>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</si>
  <si>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</si>
  <si>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</si>
  <si>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</si>
  <si>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</si>
  <si>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</si>
  <si>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</si>
  <si>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</si>
  <si>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</si>
  <si>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</si>
  <si>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</si>
  <si>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</si>
  <si>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</si>
  <si>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</si>
  <si>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</si>
  <si>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</si>
  <si>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</si>
  <si>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</si>
  <si>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</si>
  <si>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</si>
  <si>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</si>
  <si>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</si>
  <si>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</si>
  <si>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</si>
  <si>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</si>
  <si>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</si>
  <si>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</si>
  <si>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</si>
  <si>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</si>
  <si>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</si>
  <si>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</si>
  <si>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</si>
  <si>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</si>
  <si>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</si>
  <si>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</si>
  <si>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</si>
  <si>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</si>
  <si>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</si>
  <si>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</si>
  <si>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</si>
  <si>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</si>
  <si>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</si>
  <si>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</si>
  <si>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</si>
  <si>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</si>
  <si>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</si>
  <si>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</si>
  <si>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</si>
  <si>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</si>
  <si>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</si>
  <si>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</si>
  <si>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</si>
  <si>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</si>
  <si>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</si>
  <si>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</si>
  <si>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</si>
  <si>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</si>
  <si>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</si>
  <si>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</si>
  <si>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</si>
  <si>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</si>
  <si>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</si>
  <si>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</si>
  <si>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</si>
  <si>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</si>
  <si>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</si>
  <si>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</si>
  <si>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</si>
  <si>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</si>
  <si>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</si>
  <si>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</si>
  <si>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</si>
  <si>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</si>
  <si>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</si>
  <si>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</si>
  <si>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</si>
  <si>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</si>
  <si>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</si>
  <si>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</si>
  <si>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</si>
  <si>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</si>
  <si>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</si>
  <si>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</si>
  <si>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</si>
  <si>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</si>
  <si>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</si>
  <si>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</si>
  <si>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</si>
  <si>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</si>
  <si>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</si>
  <si>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</si>
  <si>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</si>
  <si>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</si>
  <si>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</si>
  <si>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</si>
  <si>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</si>
  <si>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</si>
  <si>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</si>
  <si>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</si>
  <si>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</si>
  <si>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</si>
  <si>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</si>
  <si>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</si>
  <si>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</si>
  <si>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</si>
  <si>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</si>
  <si>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</si>
  <si>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</si>
  <si>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</si>
  <si>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</si>
  <si>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</si>
  <si>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</si>
  <si>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</si>
  <si>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</si>
  <si>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</si>
  <si>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</si>
  <si>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</si>
  <si>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</si>
  <si>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</si>
  <si>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</si>
  <si>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</si>
  <si>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</si>
  <si>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</si>
  <si>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</si>
  <si>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</si>
  <si>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</si>
  <si>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</si>
  <si>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</si>
  <si>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</si>
  <si>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</si>
  <si>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</si>
  <si>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</si>
  <si>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</si>
  <si>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</si>
  <si>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</si>
  <si>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</si>
  <si>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</si>
  <si>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</si>
  <si>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</si>
  <si>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</si>
  <si>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</si>
  <si>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</si>
  <si>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</si>
  <si>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</si>
  <si>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</si>
  <si>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</si>
  <si>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</si>
  <si>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</si>
  <si>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</si>
  <si>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</si>
  <si>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</si>
  <si>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</si>
  <si>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</si>
  <si>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</si>
  <si>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</si>
  <si>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</si>
  <si>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</si>
  <si>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</si>
  <si>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</si>
  <si>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</si>
  <si>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</si>
  <si>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</si>
  <si>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</si>
  <si>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</si>
  <si>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</si>
  <si>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</si>
  <si>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</si>
  <si>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</si>
  <si>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</si>
  <si>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</si>
  <si>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</si>
  <si>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</si>
  <si>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</si>
  <si>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</si>
  <si>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</si>
  <si>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</si>
  <si>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</si>
  <si>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</si>
  <si>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</si>
  <si>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</si>
  <si>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</si>
  <si>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</si>
  <si>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</si>
  <si>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</si>
  <si>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</si>
  <si>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</si>
  <si>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</si>
  <si>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</si>
  <si>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</si>
  <si>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</si>
  <si>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</si>
  <si>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</si>
  <si>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</si>
  <si>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</si>
  <si>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</si>
  <si>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</si>
  <si>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</si>
  <si>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</si>
  <si>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</si>
  <si>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</si>
  <si>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</si>
  <si>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</si>
  <si>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</si>
  <si>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</si>
  <si>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</si>
  <si>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</si>
  <si>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</si>
  <si>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</si>
  <si>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</si>
  <si>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</si>
  <si>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</si>
  <si>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</si>
  <si>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</si>
  <si>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</si>
  <si>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</si>
  <si>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</si>
  <si>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</si>
  <si>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</si>
  <si>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</si>
  <si>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</si>
  <si>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</si>
  <si>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</si>
  <si>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</si>
  <si>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</si>
  <si>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</si>
  <si>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</si>
  <si>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</si>
  <si>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</si>
  <si>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</si>
  <si>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</si>
  <si>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</si>
  <si>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</si>
  <si>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</si>
  <si>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</si>
  <si>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</si>
  <si>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</si>
  <si>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</si>
  <si>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</si>
  <si>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</si>
  <si>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</si>
  <si>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</si>
  <si>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</si>
  <si>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</si>
  <si>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</si>
  <si>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</si>
  <si>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</si>
  <si>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</si>
  <si>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</si>
  <si>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</si>
  <si>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</si>
  <si>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</si>
  <si>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</si>
  <si>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</si>
  <si>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</si>
  <si>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</si>
  <si>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</si>
  <si>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</si>
  <si>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</si>
  <si>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</si>
  <si>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</si>
  <si>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</si>
  <si>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</si>
  <si>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</si>
  <si>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</si>
  <si>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</si>
  <si>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</si>
  <si>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</si>
  <si>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</si>
  <si>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</si>
  <si>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</si>
  <si>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</si>
  <si>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</si>
  <si>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</si>
  <si>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</si>
  <si>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</si>
  <si>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</si>
  <si>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</si>
  <si>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</si>
  <si>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</si>
  <si>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</si>
  <si>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</si>
  <si>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</si>
  <si>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</si>
  <si>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</si>
  <si>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</si>
  <si>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</si>
  <si>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</si>
  <si>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</si>
  <si>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</si>
  <si>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</si>
  <si>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</si>
  <si>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</si>
  <si>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</si>
  <si>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</si>
  <si>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</si>
  <si>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</si>
  <si>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</si>
  <si>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</si>
  <si>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</si>
  <si>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</si>
  <si>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</si>
  <si>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</si>
  <si>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</si>
  <si>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</si>
  <si>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</si>
  <si>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</si>
  <si>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</si>
  <si>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</si>
  <si>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</si>
  <si>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</si>
  <si>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</si>
  <si>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</si>
  <si>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</si>
  <si>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</si>
  <si>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</si>
  <si>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</si>
  <si>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</si>
  <si>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</si>
  <si>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</si>
  <si>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</si>
  <si>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</si>
  <si>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</si>
  <si>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</si>
  <si>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</si>
  <si>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</si>
  <si>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</si>
  <si>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</si>
  <si>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</si>
  <si>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</si>
  <si>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</si>
  <si>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</si>
  <si>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</si>
  <si>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</si>
  <si>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</si>
  <si>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</si>
  <si>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</si>
  <si>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</si>
  <si>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</si>
  <si>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</si>
  <si>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</si>
  <si>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</si>
  <si>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</si>
  <si>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</si>
  <si>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</si>
  <si>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</si>
  <si>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</si>
  <si>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</si>
  <si>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</si>
  <si>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</si>
  <si>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</si>
  <si>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</si>
  <si>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</si>
  <si>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</si>
  <si>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</si>
  <si>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</si>
  <si>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</si>
  <si>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</si>
  <si>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</si>
  <si>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</si>
  <si>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</si>
  <si>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</si>
  <si>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</si>
  <si>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</si>
  <si>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</si>
  <si>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</si>
  <si>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</si>
  <si>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</si>
  <si>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</si>
  <si>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</si>
  <si>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</si>
  <si>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</si>
  <si>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</si>
  <si>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</si>
  <si>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</si>
  <si>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</si>
  <si>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</si>
  <si>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</si>
  <si>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</si>
  <si>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</si>
  <si>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</si>
  <si>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</si>
  <si>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</si>
  <si>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</si>
  <si>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</si>
  <si>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</si>
  <si>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</si>
  <si>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</si>
  <si>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</si>
  <si>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</si>
  <si>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</si>
  <si>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</si>
  <si>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</si>
  <si>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</si>
  <si>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</si>
  <si>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</si>
  <si>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</si>
  <si>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</si>
  <si>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</si>
  <si>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</si>
  <si>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</si>
  <si>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</si>
  <si>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</si>
  <si>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</si>
  <si>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</si>
  <si>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</si>
  <si>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</si>
  <si>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</si>
  <si>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</si>
  <si>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</si>
  <si>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</si>
  <si>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</si>
  <si>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</si>
  <si>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</si>
  <si>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</si>
  <si>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</si>
  <si>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</si>
  <si>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</si>
  <si>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</si>
  <si>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</si>
  <si>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</si>
  <si>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</si>
  <si>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</si>
  <si>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</si>
  <si>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</si>
  <si>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</si>
  <si>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</si>
  <si>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</si>
  <si>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</si>
  <si>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</si>
  <si>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</si>
  <si>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</si>
  <si>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</si>
  <si>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</si>
  <si>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</si>
  <si>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</si>
  <si>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</si>
  <si>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</si>
  <si>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</si>
  <si>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</si>
  <si>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</si>
  <si>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</si>
  <si>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</si>
  <si>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</si>
  <si>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</si>
  <si>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</si>
  <si>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</si>
  <si>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</si>
  <si>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</si>
  <si>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</si>
  <si>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</si>
  <si>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</si>
  <si>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</si>
  <si>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</si>
  <si>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</si>
  <si>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</si>
  <si>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</si>
  <si>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</si>
  <si>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</si>
  <si>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</si>
  <si>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</si>
  <si>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</si>
  <si>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</si>
  <si>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</si>
  <si>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</si>
  <si>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</si>
  <si>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</si>
  <si>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</si>
  <si>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</si>
  <si>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</si>
  <si>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</si>
  <si>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</si>
  <si>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</si>
  <si>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</si>
  <si>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</si>
  <si>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</si>
  <si>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</si>
  <si>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</si>
  <si>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</si>
  <si>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</si>
  <si>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</si>
  <si>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</si>
  <si>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</si>
  <si>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</si>
  <si>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</si>
  <si>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</si>
  <si>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</si>
  <si>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</si>
  <si>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</si>
  <si>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</si>
  <si>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</si>
  <si>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</si>
  <si>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</si>
  <si>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</si>
  <si>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</si>
  <si>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</si>
  <si>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</si>
  <si>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</si>
  <si>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</si>
  <si>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</si>
  <si>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</si>
  <si>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</si>
  <si>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</si>
  <si>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</si>
  <si>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</si>
  <si>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</si>
  <si>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</si>
  <si>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</si>
  <si>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</si>
  <si>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</si>
  <si>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</si>
  <si>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</si>
  <si>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</si>
  <si>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</si>
  <si>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</si>
  <si>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</si>
  <si>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</si>
  <si>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</si>
  <si>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</si>
  <si>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</si>
  <si>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</si>
  <si>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</si>
  <si>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</si>
  <si>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</si>
  <si>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</si>
  <si>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</si>
  <si>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</si>
  <si>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</si>
  <si>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</si>
  <si>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</si>
  <si>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</si>
  <si>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</si>
  <si>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</si>
  <si>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</si>
  <si>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</si>
  <si>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</si>
  <si>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</si>
  <si>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</si>
  <si>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</si>
  <si>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</si>
  <si>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</si>
  <si>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</si>
  <si>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</si>
  <si>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</si>
  <si>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</si>
  <si>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</si>
  <si>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</si>
  <si>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</si>
  <si>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</si>
  <si>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</si>
  <si>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</si>
  <si>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</si>
  <si>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</si>
  <si>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</si>
  <si>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</si>
  <si>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</si>
  <si>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</si>
  <si>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</si>
  <si>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</si>
  <si>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</si>
  <si>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</si>
  <si>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</si>
  <si>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</si>
  <si>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</si>
  <si>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</si>
  <si>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</si>
  <si>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</si>
  <si>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</si>
  <si>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</si>
  <si>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</si>
  <si>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</si>
  <si>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</si>
  <si>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</si>
  <si>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</si>
  <si>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</si>
  <si>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</si>
  <si>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</si>
  <si>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</si>
  <si>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</si>
  <si>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</si>
  <si>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</si>
  <si>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</si>
  <si>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</si>
  <si>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</si>
  <si>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</si>
  <si>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</si>
  <si>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</si>
  <si>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</si>
  <si>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</si>
  <si>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</si>
  <si>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</si>
  <si>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</si>
  <si>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</si>
  <si>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</si>
  <si>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</si>
  <si>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</si>
  <si>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</si>
  <si>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</si>
  <si>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</si>
  <si>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</si>
  <si>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</si>
  <si>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</si>
  <si>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</si>
  <si>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</si>
  <si>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</si>
  <si>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</si>
  <si>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</si>
  <si>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</si>
  <si>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</si>
  <si>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</si>
  <si>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</si>
  <si>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</si>
  <si>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</si>
  <si>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</si>
  <si>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</si>
  <si>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</si>
  <si>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</si>
  <si>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</si>
  <si>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</si>
  <si>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</si>
  <si>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</si>
  <si>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</si>
  <si>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</si>
  <si>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</si>
  <si>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</si>
  <si>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</si>
  <si>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</si>
  <si>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</si>
  <si>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</si>
  <si>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</si>
  <si>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</si>
  <si>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</si>
  <si>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</si>
  <si>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</si>
  <si>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</si>
  <si>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</si>
  <si>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</si>
  <si>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</si>
  <si>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</si>
  <si>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</si>
  <si>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</si>
  <si>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</si>
  <si>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</si>
  <si>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</si>
  <si>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</si>
  <si>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</si>
  <si>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</si>
  <si>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</si>
  <si>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</si>
  <si>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</si>
  <si>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</si>
  <si>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</si>
  <si>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</si>
  <si>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</si>
  <si>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</si>
  <si>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</si>
  <si>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</si>
  <si>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</si>
  <si>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</si>
  <si>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</si>
  <si>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</si>
  <si>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</si>
  <si>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</si>
  <si>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</si>
  <si>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</si>
  <si>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</si>
  <si>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</si>
  <si>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</si>
  <si>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</si>
  <si>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</si>
  <si>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</si>
  <si>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</si>
  <si>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</si>
  <si>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</si>
  <si>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</si>
  <si>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</si>
  <si>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</si>
  <si>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</si>
  <si>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</si>
  <si>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</si>
  <si>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</si>
  <si>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</si>
  <si>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</si>
  <si>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</si>
  <si>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</si>
  <si>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</si>
  <si>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</si>
  <si>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</si>
  <si>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</si>
  <si>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</si>
  <si>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</si>
  <si>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</si>
  <si>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</si>
  <si>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</si>
  <si>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</si>
  <si>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</si>
  <si>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</si>
  <si>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</si>
  <si>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</si>
  <si>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</si>
  <si>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</si>
  <si>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</si>
  <si>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</si>
  <si>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</si>
  <si>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</si>
  <si>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</si>
  <si>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</si>
  <si>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</si>
  <si>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</si>
  <si>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</si>
  <si>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</si>
  <si>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</si>
  <si>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</si>
  <si>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</si>
  <si>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</si>
  <si>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</si>
  <si>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</si>
  <si>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</si>
  <si>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</si>
  <si>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</si>
  <si>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</si>
  <si>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</si>
  <si>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</si>
  <si>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</si>
  <si>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</si>
  <si>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</si>
  <si>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</si>
  <si>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</si>
  <si>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</si>
  <si>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</si>
  <si>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</si>
  <si>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</si>
  <si>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</si>
  <si>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</si>
  <si>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</si>
  <si>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</si>
  <si>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</si>
  <si>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</si>
  <si>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</si>
  <si>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</si>
  <si>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</si>
  <si>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</si>
  <si>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</si>
  <si>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</si>
  <si>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</si>
  <si>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</si>
  <si>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</si>
  <si>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</si>
  <si>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</si>
  <si>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</si>
  <si>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</si>
  <si>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</si>
  <si>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</si>
  <si>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</si>
  <si>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</si>
  <si>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</si>
  <si>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</si>
  <si>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</si>
  <si>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</si>
  <si>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</si>
  <si>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</si>
  <si>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</si>
  <si>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</si>
  <si>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</si>
  <si>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</si>
  <si>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</si>
  <si>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</si>
  <si>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</si>
  <si>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</si>
  <si>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</si>
  <si>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</si>
  <si>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</si>
  <si>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</si>
  <si>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</si>
  <si>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</si>
  <si>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</si>
  <si>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</si>
  <si>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</si>
  <si>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</si>
  <si>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</si>
  <si>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</si>
  <si>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</si>
  <si>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</si>
  <si>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</si>
  <si>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</si>
  <si>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</si>
  <si>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</si>
  <si>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</si>
  <si>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</si>
  <si>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</si>
  <si>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</si>
  <si>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</si>
  <si>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</si>
  <si>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</si>
  <si>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</si>
  <si>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</si>
  <si>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</si>
  <si>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</si>
  <si>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</si>
  <si>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</si>
  <si>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</si>
  <si>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</si>
  <si>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</si>
  <si>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</si>
  <si>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</si>
  <si>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</si>
  <si>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</si>
  <si>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</si>
  <si>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</si>
  <si>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</si>
  <si>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</si>
  <si>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</si>
  <si>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</si>
  <si>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</si>
  <si>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</si>
  <si>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</si>
  <si>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</si>
  <si>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</si>
  <si>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</si>
  <si>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</si>
  <si>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</si>
  <si>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</si>
  <si>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</si>
  <si>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</si>
  <si>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</si>
  <si>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</si>
  <si>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</si>
  <si>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</si>
  <si>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</si>
  <si>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</si>
  <si>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</si>
  <si>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</si>
  <si>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</si>
  <si>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</si>
  <si>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</si>
  <si>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</si>
  <si>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</si>
  <si>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</si>
  <si>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</si>
  <si>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</si>
  <si>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</si>
  <si>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</si>
  <si>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</si>
  <si>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</si>
  <si>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</si>
  <si>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</si>
  <si>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</si>
  <si>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</si>
  <si>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</si>
  <si>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</si>
  <si>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</si>
  <si>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</si>
  <si>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</si>
  <si>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</si>
  <si>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</si>
  <si>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</si>
  <si>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</si>
  <si>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</si>
  <si>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</si>
  <si>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</si>
  <si>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</si>
  <si>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</si>
  <si>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</si>
  <si>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</si>
  <si>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</si>
  <si>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</si>
  <si>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</si>
  <si>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</si>
  <si>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</si>
  <si>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</si>
  <si>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</si>
  <si>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</si>
  <si>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</si>
  <si>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</si>
  <si>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</si>
  <si>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</si>
  <si>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</si>
  <si>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</si>
  <si>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</si>
  <si>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</si>
  <si>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</si>
  <si>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</si>
  <si>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</si>
  <si>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</si>
  <si>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</si>
  <si>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</si>
  <si>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</si>
  <si>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</si>
  <si>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</si>
  <si>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</si>
  <si>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</si>
  <si>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</si>
  <si>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</si>
  <si>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</si>
  <si>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</si>
  <si>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</si>
  <si>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</si>
  <si>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</si>
  <si>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</si>
  <si>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</si>
  <si>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</si>
  <si>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</si>
  <si>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</si>
  <si>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</si>
  <si>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</si>
  <si>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</si>
  <si>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</si>
  <si>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</si>
  <si>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</si>
  <si>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</si>
  <si>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</si>
  <si>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</si>
  <si>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</si>
  <si>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</si>
  <si>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</si>
  <si>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</si>
  <si>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</si>
  <si>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</si>
  <si>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</si>
  <si>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</si>
  <si>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</si>
  <si>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</si>
  <si>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</si>
  <si>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</si>
  <si>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</si>
  <si>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</si>
  <si>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</si>
  <si>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</si>
  <si>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</si>
  <si>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</si>
  <si>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</si>
  <si>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</si>
  <si>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</si>
  <si>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</si>
  <si>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</si>
  <si>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</si>
  <si>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</si>
  <si>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</si>
  <si>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</si>
  <si>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</si>
  <si>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</si>
  <si>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</si>
  <si>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</si>
  <si>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</si>
  <si>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</si>
  <si>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</si>
  <si>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</si>
  <si>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</si>
  <si>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</si>
  <si>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</si>
  <si>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</si>
  <si>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</si>
  <si>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</si>
  <si>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</si>
  <si>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</si>
  <si>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</si>
  <si>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</si>
  <si>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</si>
  <si>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</si>
  <si>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</si>
  <si>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</si>
  <si>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</si>
  <si>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</si>
  <si>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</si>
  <si>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</si>
  <si>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</si>
  <si>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</si>
  <si>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</si>
  <si>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</si>
  <si>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</si>
  <si>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</si>
  <si>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</si>
  <si>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</si>
  <si>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</si>
  <si>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</si>
  <si>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</si>
  <si>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</si>
  <si>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</si>
  <si>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</si>
  <si>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</si>
  <si>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</si>
  <si>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</si>
  <si>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</si>
  <si>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</si>
  <si>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</si>
  <si>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</si>
  <si>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</si>
  <si>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</si>
  <si>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</si>
  <si>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</si>
  <si>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</si>
  <si>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</si>
  <si>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</si>
  <si>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</si>
  <si>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</si>
  <si>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</si>
  <si>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</si>
  <si>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</si>
  <si>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</si>
  <si>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</si>
  <si>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</si>
  <si>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</si>
  <si>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</si>
  <si>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</si>
  <si>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</si>
  <si>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</si>
  <si>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</si>
  <si>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</si>
  <si>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</si>
  <si>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</si>
  <si>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</si>
  <si>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</si>
  <si>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</si>
  <si>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</si>
  <si>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</si>
  <si>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</si>
  <si>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</si>
  <si>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</si>
  <si>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</si>
  <si>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</si>
  <si>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</si>
  <si>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</si>
  <si>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</si>
  <si>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</si>
  <si>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</si>
  <si>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</si>
  <si>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</si>
  <si>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</si>
  <si>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</si>
  <si>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</si>
  <si>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</si>
  <si>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</si>
  <si>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</si>
  <si>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</si>
  <si>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</si>
  <si>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</si>
  <si>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</si>
  <si>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</si>
  <si>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</si>
  <si>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</si>
  <si>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</si>
  <si>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</si>
  <si>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</si>
  <si>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</si>
  <si>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</si>
  <si>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</si>
  <si>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</si>
  <si>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</si>
  <si>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</si>
  <si>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</si>
  <si>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</si>
  <si>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</si>
  <si>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</si>
  <si>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</si>
  <si>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</si>
  <si>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</si>
  <si>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</si>
  <si>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</si>
  <si>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</si>
  <si>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</si>
  <si>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</si>
  <si>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</si>
  <si>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</si>
  <si>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</si>
  <si>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</si>
  <si>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</si>
  <si>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</si>
  <si>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</si>
  <si>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</si>
  <si>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</si>
  <si>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</si>
  <si>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</si>
  <si>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</si>
  <si>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</si>
  <si>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</si>
  <si>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</si>
  <si>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</si>
  <si>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</si>
  <si>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</si>
  <si>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</si>
  <si>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</si>
  <si>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</si>
  <si>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</si>
  <si>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</si>
  <si>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</si>
  <si>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</si>
  <si>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</si>
  <si>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</si>
  <si>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</si>
  <si>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</si>
  <si>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</si>
  <si>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</si>
  <si>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</si>
  <si>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</si>
  <si>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</si>
  <si>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</si>
  <si>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</si>
  <si>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</si>
  <si>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</si>
  <si>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</si>
  <si>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</si>
  <si>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</si>
  <si>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</si>
  <si>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</si>
  <si>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</si>
  <si>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</si>
  <si>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</si>
  <si>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</si>
  <si>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</si>
  <si>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</si>
  <si>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</si>
  <si>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</si>
  <si>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</si>
  <si>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</si>
  <si>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</si>
  <si>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</si>
  <si>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</si>
  <si>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</si>
  <si>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</si>
  <si>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</si>
  <si>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</si>
  <si>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</si>
  <si>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</si>
  <si>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</si>
  <si>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</si>
  <si>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</si>
  <si>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</si>
  <si>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</si>
  <si>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</si>
  <si>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</si>
  <si>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</si>
  <si>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</si>
  <si>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</si>
  <si>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</si>
  <si>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</si>
  <si>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</si>
  <si>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</si>
  <si>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</si>
  <si>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</si>
  <si>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</si>
  <si>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</si>
  <si>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</si>
  <si>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</si>
  <si>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</si>
  <si>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</si>
  <si>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</si>
  <si>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</si>
  <si>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</si>
  <si>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</si>
  <si>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</si>
  <si>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</si>
  <si>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</si>
  <si>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</si>
  <si>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</si>
  <si>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</si>
  <si>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</si>
  <si>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</si>
  <si>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</si>
  <si>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</si>
  <si>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</si>
  <si>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</si>
  <si>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</si>
  <si>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</si>
  <si>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</si>
  <si>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</si>
  <si>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</si>
  <si>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</si>
  <si>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</si>
  <si>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</si>
  <si>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</si>
  <si>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</si>
  <si>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</si>
  <si>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</si>
  <si>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</si>
  <si>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</si>
  <si>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</si>
  <si>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</si>
  <si>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</si>
  <si>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</si>
  <si>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</si>
  <si>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</si>
  <si>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</si>
  <si>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</si>
  <si>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</si>
  <si>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</si>
  <si>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</si>
  <si>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</si>
  <si>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</si>
  <si>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</si>
  <si>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</si>
  <si>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</si>
  <si>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</si>
  <si>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</si>
  <si>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</si>
  <si>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</si>
  <si>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</si>
  <si>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</si>
  <si>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</si>
  <si>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</si>
  <si>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</si>
  <si>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</si>
  <si>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</si>
  <si>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</si>
  <si>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</si>
  <si>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</si>
  <si>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</si>
  <si>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</si>
  <si>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</si>
  <si>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</si>
  <si>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</si>
  <si>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</si>
  <si>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</si>
  <si>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</si>
  <si>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</si>
  <si>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</si>
  <si>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</si>
  <si>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</si>
  <si>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</si>
  <si>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</si>
  <si>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</si>
  <si>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</si>
  <si>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</si>
  <si>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</si>
  <si>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</si>
  <si>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</si>
  <si>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</si>
  <si>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</si>
  <si>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</si>
  <si>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</si>
  <si>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</si>
  <si>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</si>
  <si>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</si>
  <si>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</si>
  <si>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</si>
  <si>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</si>
  <si>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</si>
  <si>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</si>
  <si>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</si>
  <si>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</si>
  <si>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</si>
  <si>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</si>
  <si>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</si>
  <si>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</si>
  <si>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</si>
  <si>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</si>
  <si>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</si>
  <si>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</si>
  <si>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</si>
  <si>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</si>
  <si>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</si>
  <si>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</si>
  <si>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</si>
  <si>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</si>
  <si>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</si>
  <si>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</si>
  <si>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</si>
  <si>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</si>
  <si>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</si>
  <si>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</si>
  <si>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</si>
  <si>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</si>
  <si>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</si>
  <si>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</si>
  <si>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</si>
  <si>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</si>
  <si>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</si>
  <si>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</si>
  <si>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</si>
  <si>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</si>
  <si>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</si>
  <si>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</si>
  <si>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</si>
  <si>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</si>
  <si>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</si>
  <si>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</si>
  <si>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</si>
  <si>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</si>
  <si>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</si>
  <si>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</si>
  <si>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</si>
  <si>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</si>
  <si>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</si>
  <si>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</si>
  <si>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</si>
  <si>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</si>
  <si>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</si>
  <si>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</si>
  <si>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</si>
  <si>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</si>
  <si>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</si>
  <si>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</si>
  <si>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</si>
  <si>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</si>
  <si>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</si>
  <si>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</si>
  <si>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</si>
  <si>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</si>
  <si>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</si>
  <si>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</si>
  <si>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</si>
  <si>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</si>
  <si>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</si>
  <si>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</si>
  <si>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</si>
  <si>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</si>
  <si>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</si>
  <si>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</si>
  <si>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</si>
  <si>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</si>
  <si>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</si>
  <si>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</si>
  <si>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</si>
  <si>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</si>
  <si>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</si>
  <si>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</si>
  <si>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</si>
  <si>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</si>
  <si>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</si>
  <si>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</si>
  <si>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</si>
  <si>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</si>
  <si>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</si>
  <si>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</si>
  <si>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</si>
  <si>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</si>
  <si>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</si>
  <si>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</si>
  <si>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</si>
  <si>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</si>
  <si>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</si>
  <si>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</si>
  <si>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</si>
  <si>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</si>
  <si>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</si>
  <si>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</si>
  <si>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</si>
  <si>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</si>
  <si>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</si>
  <si>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</si>
  <si>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</si>
  <si>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</si>
  <si>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</si>
  <si>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</si>
  <si>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</si>
  <si>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</si>
  <si>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</si>
  <si>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</si>
  <si>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</si>
  <si>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</si>
  <si>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</si>
  <si>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</si>
  <si>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</si>
  <si>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</si>
  <si>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</si>
  <si>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</si>
  <si>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</si>
  <si>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</si>
  <si>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</si>
  <si>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</si>
  <si>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</si>
  <si>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</si>
  <si>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</si>
  <si>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</si>
  <si>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</si>
  <si>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</si>
  <si>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</si>
  <si>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</si>
  <si>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</si>
  <si>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</si>
  <si>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</si>
  <si>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</si>
  <si>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</si>
  <si>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</si>
  <si>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</si>
  <si>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</si>
  <si>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</si>
  <si>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</si>
  <si>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</si>
  <si>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</si>
  <si>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</si>
  <si>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</si>
  <si>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</si>
  <si>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</si>
  <si>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</si>
  <si>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</si>
  <si>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</si>
  <si>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</si>
  <si>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</si>
  <si>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</si>
  <si>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</si>
  <si>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</si>
  <si>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</si>
  <si>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</si>
  <si>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</si>
  <si>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</si>
  <si>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</si>
  <si>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</si>
  <si>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</si>
  <si>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</si>
  <si>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</si>
  <si>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</si>
  <si>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</si>
  <si>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</si>
  <si>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</si>
  <si>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</si>
  <si>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</si>
  <si>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</si>
  <si>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</si>
  <si>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</si>
  <si>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</si>
  <si>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</si>
  <si>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</si>
  <si>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</si>
  <si>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</si>
  <si>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</si>
  <si>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</si>
  <si>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</si>
  <si>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</si>
  <si>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</si>
  <si>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</si>
  <si>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</si>
  <si>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</si>
  <si>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</si>
  <si>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</si>
  <si>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</si>
  <si>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</si>
  <si>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</si>
  <si>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</si>
  <si>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</si>
  <si>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</si>
  <si>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</si>
  <si>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</si>
  <si>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</si>
  <si>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</si>
  <si>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</si>
  <si>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</si>
  <si>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</si>
  <si>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</si>
  <si>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</si>
  <si>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</si>
  <si>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</si>
  <si>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</si>
  <si>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</si>
  <si>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</si>
  <si>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</si>
  <si>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</si>
  <si>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</si>
  <si>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</si>
  <si>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</si>
  <si>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</si>
  <si>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</si>
  <si>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</si>
  <si>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</si>
  <si>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</si>
  <si>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</si>
  <si>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</si>
  <si>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</si>
  <si>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</si>
  <si>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</si>
  <si>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</si>
  <si>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</si>
  <si>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</si>
  <si>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</si>
  <si>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</si>
  <si>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</si>
  <si>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</si>
  <si>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</si>
  <si>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</si>
  <si>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</si>
  <si>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</si>
  <si>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</si>
  <si>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</si>
  <si>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</si>
  <si>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</si>
  <si>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</si>
  <si>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</si>
  <si>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</si>
  <si>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</si>
  <si>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</si>
  <si>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</si>
  <si>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</si>
  <si>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</si>
  <si>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</si>
  <si>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</si>
  <si>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</si>
  <si>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</si>
  <si>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</si>
  <si>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</si>
  <si>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</si>
  <si>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</si>
  <si>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</si>
  <si>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</si>
  <si>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</si>
  <si>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</si>
  <si>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</si>
  <si>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</si>
  <si>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</si>
  <si>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</si>
  <si>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</si>
  <si>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</si>
  <si>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</si>
  <si>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</si>
  <si>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</si>
  <si>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</si>
  <si>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</si>
  <si>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</si>
  <si>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</si>
  <si>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</si>
  <si>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</si>
  <si>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</si>
  <si>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</si>
  <si>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</si>
  <si>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</si>
  <si>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</si>
  <si>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</si>
  <si>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</si>
  <si>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</si>
  <si>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</si>
  <si>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</si>
  <si>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</si>
  <si>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</si>
  <si>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</si>
  <si>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</si>
  <si>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</si>
  <si>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</si>
  <si>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</si>
  <si>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</si>
  <si>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</si>
  <si>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</si>
  <si>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</si>
  <si>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</si>
  <si>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</si>
  <si>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</si>
  <si>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</si>
  <si>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</si>
  <si>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</si>
  <si>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</si>
  <si>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</si>
  <si>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</si>
  <si>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</si>
  <si>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</si>
  <si>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</si>
  <si>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</si>
  <si>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</si>
  <si>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</si>
  <si>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</si>
  <si>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</si>
  <si>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</si>
  <si>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</si>
  <si>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</si>
  <si>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</si>
  <si>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</si>
  <si>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</si>
  <si>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</si>
  <si>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</si>
  <si>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</si>
  <si>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</si>
  <si>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</si>
  <si>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</si>
  <si>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</si>
  <si>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</si>
  <si>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</si>
  <si>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</si>
  <si>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</si>
  <si>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</si>
  <si>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</si>
  <si>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</si>
  <si>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</si>
  <si>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</si>
  <si>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</si>
  <si>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</si>
  <si>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</si>
  <si>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</si>
  <si>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</si>
  <si>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</si>
  <si>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</si>
  <si>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</si>
  <si>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</si>
  <si>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</si>
  <si>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</si>
  <si>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</si>
  <si>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</si>
  <si>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</si>
  <si>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</si>
  <si>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</si>
  <si>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</si>
  <si>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</si>
  <si>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</si>
  <si>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</si>
  <si>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</si>
  <si>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</si>
  <si>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</si>
  <si>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</si>
  <si>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</si>
  <si>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</si>
  <si>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</si>
  <si>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</si>
  <si>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</si>
  <si>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</si>
  <si>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</si>
  <si>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</si>
  <si>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</si>
  <si>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</si>
  <si>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</si>
  <si>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</si>
  <si>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</si>
  <si>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</si>
  <si>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</si>
  <si>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</si>
  <si>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</si>
  <si>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</si>
  <si>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</si>
  <si>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</si>
  <si>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</si>
  <si>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</si>
  <si>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</si>
  <si>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</si>
  <si>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</si>
  <si>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</si>
  <si>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</si>
  <si>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</si>
  <si>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</si>
  <si>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</si>
  <si>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</si>
  <si>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</si>
  <si>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</si>
  <si>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</si>
  <si>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</si>
  <si>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</si>
  <si>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</si>
  <si>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</si>
  <si>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</si>
  <si>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</si>
  <si>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</si>
  <si>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</si>
  <si>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</si>
  <si>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</si>
  <si>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</si>
  <si>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</si>
  <si>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</si>
  <si>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</si>
  <si>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</si>
  <si>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</si>
  <si>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</si>
  <si>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</si>
  <si>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</si>
  <si>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</si>
  <si>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</si>
  <si>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</si>
  <si>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</si>
  <si>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</si>
  <si>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</si>
  <si>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</si>
  <si>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</si>
  <si>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</si>
  <si>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</si>
  <si>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</si>
  <si>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</si>
  <si>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</si>
  <si>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</si>
  <si>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</si>
  <si>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</si>
  <si>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</si>
  <si>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</si>
  <si>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</si>
  <si>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</si>
  <si>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</si>
  <si>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</si>
  <si>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</si>
  <si>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</si>
  <si>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</si>
  <si>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</si>
  <si>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</si>
  <si>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</si>
  <si>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</si>
  <si>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</si>
  <si>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</si>
  <si>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</si>
  <si>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</si>
  <si>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</si>
  <si>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</si>
  <si>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</si>
  <si>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</si>
  <si>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</si>
  <si>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</si>
  <si>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</si>
  <si>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</si>
  <si>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</si>
  <si>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</si>
  <si>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</si>
  <si>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</si>
  <si>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</si>
  <si>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</si>
  <si>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</si>
  <si>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</si>
  <si>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</si>
  <si>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</si>
  <si>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</si>
  <si>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</si>
  <si>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</si>
  <si>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</si>
  <si>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</si>
  <si>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</si>
  <si>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</si>
  <si>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</si>
  <si>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</si>
  <si>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</si>
  <si>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</si>
  <si>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</si>
  <si>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</si>
  <si>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</si>
  <si>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</si>
  <si>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</si>
  <si>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</si>
  <si>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</si>
  <si>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</si>
  <si>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</si>
  <si>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</si>
  <si>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</si>
  <si>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</si>
  <si>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</si>
  <si>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</si>
  <si>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</si>
  <si>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</si>
  <si>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</si>
  <si>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</si>
  <si>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</si>
  <si>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</si>
  <si>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</si>
  <si>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</si>
  <si>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</si>
  <si>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</si>
  <si>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</si>
  <si>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</si>
  <si>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</si>
  <si>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</si>
  <si>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</si>
  <si>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</si>
  <si>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</si>
  <si>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</si>
  <si>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</si>
  <si>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</si>
  <si>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</si>
  <si>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</si>
  <si>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</si>
  <si>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</si>
  <si>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</si>
  <si>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</si>
  <si>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</si>
  <si>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</si>
  <si>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</si>
  <si>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</si>
  <si>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</si>
  <si>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</si>
  <si>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</si>
  <si>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</si>
  <si>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</si>
  <si>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</si>
  <si>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</si>
  <si>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</si>
  <si>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</si>
  <si>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</si>
  <si>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</si>
  <si>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</si>
  <si>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</si>
  <si>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</si>
  <si>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</si>
  <si>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</si>
  <si>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</si>
  <si>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</si>
  <si>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</si>
  <si>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</si>
  <si>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</si>
  <si>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</si>
  <si>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</si>
  <si>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</si>
  <si>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</si>
  <si>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</si>
  <si>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</si>
  <si>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</si>
  <si>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</si>
  <si>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</si>
  <si>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</si>
  <si>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</si>
  <si>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</si>
  <si>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</si>
  <si>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</si>
  <si>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</si>
  <si>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</si>
  <si>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</si>
  <si>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</si>
  <si>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</si>
  <si>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</si>
  <si>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</si>
  <si>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</si>
  <si>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</si>
  <si>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</si>
  <si>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</si>
  <si>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</si>
  <si>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</si>
  <si>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</si>
  <si>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</si>
  <si>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</si>
  <si>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</si>
  <si>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</si>
  <si>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</si>
  <si>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</si>
  <si>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</si>
  <si>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</si>
  <si>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</si>
  <si>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</si>
  <si>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</si>
  <si>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</si>
  <si>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</si>
  <si>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</si>
  <si>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</si>
  <si>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</si>
  <si>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</si>
  <si>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</si>
  <si>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</si>
  <si>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</si>
  <si>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</si>
  <si>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</si>
  <si>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</si>
  <si>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</si>
  <si>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</si>
  <si>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</si>
  <si>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</si>
  <si>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</si>
  <si>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</si>
  <si>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</si>
  <si>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</si>
  <si>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</si>
  <si>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</si>
  <si>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</si>
  <si>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</si>
  <si>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</si>
  <si>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</si>
  <si>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</si>
  <si>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</si>
  <si>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</si>
  <si>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</si>
  <si>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</si>
  <si>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</si>
  <si>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</si>
  <si>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</si>
  <si>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</si>
  <si>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</si>
  <si>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</si>
  <si>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</si>
  <si>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</si>
  <si>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</si>
  <si>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</si>
  <si>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</si>
  <si>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</si>
  <si>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</si>
  <si>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</si>
  <si>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</si>
  <si>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</si>
  <si>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</si>
  <si>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</si>
  <si>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</si>
  <si>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</si>
  <si>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</si>
  <si>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</si>
  <si>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</si>
  <si>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</si>
  <si>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</si>
  <si>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</si>
  <si>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</si>
  <si>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</si>
  <si>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</si>
  <si>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</si>
  <si>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</si>
  <si>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</si>
  <si>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</si>
  <si>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</si>
  <si>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</si>
  <si>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</si>
  <si>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</si>
  <si>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</si>
  <si>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</si>
  <si>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</si>
  <si>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</si>
  <si>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</si>
  <si>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</si>
  <si>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</si>
  <si>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</si>
  <si>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</si>
  <si>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</si>
  <si>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</si>
  <si>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</si>
  <si>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</si>
  <si>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</si>
  <si>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</si>
  <si>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</si>
  <si>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</si>
  <si>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</si>
  <si>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</si>
  <si>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</si>
  <si>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</si>
  <si>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</si>
  <si>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</si>
  <si>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</si>
  <si>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</si>
  <si>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</si>
  <si>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</si>
  <si>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</si>
  <si>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</si>
  <si>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</si>
  <si>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</si>
  <si>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</si>
  <si>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</si>
  <si>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</si>
  <si>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</si>
  <si>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</si>
  <si>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</si>
  <si>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</si>
  <si>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</si>
  <si>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</si>
  <si>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</si>
  <si>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</si>
  <si>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</si>
  <si>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</si>
  <si>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</si>
  <si>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</si>
  <si>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</si>
  <si>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</si>
  <si>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</si>
  <si>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</si>
  <si>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</si>
  <si>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</si>
  <si>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</si>
  <si>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</si>
  <si>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</si>
  <si>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</si>
  <si>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</si>
  <si>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</si>
  <si>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</si>
  <si>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</si>
  <si>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</si>
  <si>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</si>
  <si>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</si>
  <si>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</si>
  <si>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</si>
  <si>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</si>
  <si>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</si>
  <si>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</si>
  <si>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</si>
  <si>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</si>
  <si>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</si>
  <si>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</si>
  <si>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</si>
  <si>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</si>
  <si>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</si>
  <si>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</si>
  <si>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</si>
  <si>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</si>
  <si>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</si>
  <si>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</si>
  <si>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</si>
  <si>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</si>
  <si>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</si>
  <si>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</si>
  <si>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</si>
  <si>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</si>
  <si>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</si>
  <si>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</si>
  <si>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</si>
  <si>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</si>
  <si>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</si>
  <si>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</si>
  <si>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</si>
  <si>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</si>
  <si>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</si>
  <si>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</si>
  <si>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</si>
  <si>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</si>
  <si>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</si>
  <si>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</si>
  <si>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</si>
  <si>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</si>
  <si>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</si>
  <si>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</si>
  <si>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</si>
  <si>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</si>
  <si>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</si>
  <si>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</si>
  <si>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</si>
  <si>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</si>
  <si>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</si>
  <si>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</si>
  <si>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</si>
  <si>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</si>
  <si>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</si>
  <si>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</si>
  <si>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</si>
  <si>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</si>
  <si>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</si>
  <si>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</si>
  <si>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</si>
  <si>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</si>
  <si>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</si>
  <si>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</si>
  <si>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</si>
  <si>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</si>
  <si>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</si>
  <si>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</si>
  <si>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</si>
  <si>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</si>
  <si>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</si>
  <si>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</si>
  <si>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</si>
  <si>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</si>
  <si>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</si>
  <si>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</si>
  <si>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</si>
  <si>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</si>
  <si>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</si>
  <si>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</si>
  <si>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</si>
  <si>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</si>
  <si>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</si>
  <si>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</si>
  <si>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</si>
  <si>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</si>
  <si>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</si>
  <si>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</si>
  <si>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</si>
  <si>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</si>
  <si>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</si>
  <si>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</si>
  <si>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</si>
  <si>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</si>
  <si>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</si>
  <si>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</si>
  <si>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</si>
  <si>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</si>
  <si>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</si>
  <si>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</si>
  <si>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</si>
  <si>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</si>
  <si>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</si>
  <si>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</si>
  <si>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</si>
  <si>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</si>
  <si>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</si>
  <si>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</si>
  <si>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</si>
  <si>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</si>
  <si>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</si>
  <si>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</si>
  <si>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</si>
  <si>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</si>
  <si>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</si>
  <si>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</si>
  <si>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</si>
  <si>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</si>
  <si>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</si>
  <si>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</si>
  <si>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</si>
  <si>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</si>
  <si>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</si>
  <si>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</si>
  <si>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</si>
  <si>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</si>
  <si>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</si>
  <si>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</si>
  <si>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</si>
  <si>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</si>
  <si>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</si>
  <si>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</si>
  <si>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</si>
  <si>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</si>
  <si>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</si>
  <si>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</si>
  <si>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</si>
  <si>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</si>
  <si>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</si>
  <si>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</si>
  <si>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</si>
  <si>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</si>
  <si>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</si>
  <si>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</si>
  <si>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</si>
  <si>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</si>
  <si>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</si>
  <si>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</si>
  <si>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</si>
  <si>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</si>
  <si>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</si>
  <si>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</si>
  <si>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</si>
  <si>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</si>
  <si>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</si>
  <si>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</si>
  <si>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</si>
  <si>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</si>
  <si>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</si>
  <si>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</si>
  <si>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</si>
  <si>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</si>
  <si>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</si>
  <si>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</si>
  <si>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</si>
  <si>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</si>
  <si>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</si>
  <si>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</si>
  <si>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</si>
  <si>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</si>
  <si>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</si>
  <si>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</si>
  <si>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</si>
  <si>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</si>
  <si>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</si>
  <si>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</si>
  <si>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</si>
  <si>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</si>
  <si>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</si>
  <si>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</si>
  <si>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</si>
  <si>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</si>
  <si>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</si>
  <si>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</si>
  <si>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</si>
  <si>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</si>
  <si>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</si>
  <si>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</si>
  <si>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</si>
  <si>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</si>
  <si>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</si>
  <si>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</si>
  <si>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</si>
  <si>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</si>
  <si>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</si>
  <si>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</si>
  <si>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</si>
  <si>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</si>
  <si>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</si>
  <si>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</si>
  <si>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</si>
  <si>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</si>
  <si>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</si>
  <si>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</si>
  <si>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</si>
  <si>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</si>
  <si>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</si>
  <si>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</si>
  <si>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</si>
  <si>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</si>
  <si>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</si>
  <si>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</si>
  <si>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</si>
  <si>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</si>
  <si>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</si>
  <si>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</si>
  <si>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</si>
  <si>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</si>
  <si>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</si>
  <si>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</si>
  <si>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</si>
  <si>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</si>
  <si>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</si>
  <si>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</si>
  <si>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</si>
  <si>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</si>
  <si>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</si>
  <si>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</si>
  <si>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</si>
  <si>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</si>
  <si>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</si>
  <si>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</si>
  <si>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</si>
  <si>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</si>
  <si>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</si>
  <si>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</si>
  <si>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</si>
  <si>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</si>
  <si>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</si>
  <si>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</si>
  <si>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</si>
  <si>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</si>
  <si>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</si>
  <si>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</si>
  <si>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</si>
  <si>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</si>
  <si>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</si>
  <si>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</si>
  <si>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</si>
  <si>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</si>
  <si>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</si>
  <si>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</si>
  <si>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</si>
  <si>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</si>
  <si>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</si>
  <si>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</si>
  <si>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</si>
  <si>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</si>
  <si>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</si>
  <si>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</si>
  <si>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</si>
  <si>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</si>
  <si>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</si>
  <si>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</si>
  <si>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</si>
  <si>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</si>
  <si>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</si>
  <si>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</si>
  <si>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</si>
  <si>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</si>
  <si>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</si>
  <si>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</si>
  <si>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</si>
  <si>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</si>
  <si>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</si>
  <si>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</si>
  <si>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</si>
  <si>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</si>
  <si>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</si>
  <si>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</si>
  <si>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</si>
  <si>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</si>
  <si>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</si>
  <si>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</si>
  <si>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</si>
  <si>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</si>
  <si>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</si>
  <si>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</si>
  <si>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</si>
  <si>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</si>
  <si>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</si>
  <si>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</si>
  <si>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</si>
  <si>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</si>
  <si>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</si>
  <si>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</si>
  <si>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</si>
  <si>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</si>
  <si>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</si>
  <si>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</si>
  <si>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</si>
  <si>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</si>
  <si>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</si>
  <si>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</si>
  <si>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</si>
  <si>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</si>
  <si>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</si>
  <si>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</si>
  <si>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</si>
  <si>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</si>
  <si>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</si>
  <si>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</si>
  <si>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</si>
  <si>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</si>
  <si>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</si>
  <si>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</si>
  <si>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</si>
  <si>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</si>
  <si>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</si>
  <si>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</si>
  <si>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</si>
  <si>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</si>
  <si>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</si>
  <si>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</si>
  <si>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</si>
  <si>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</si>
  <si>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</si>
  <si>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</si>
  <si>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</si>
  <si>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</si>
  <si>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</si>
  <si>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</si>
  <si>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</si>
  <si>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</si>
  <si>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</si>
  <si>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</si>
  <si>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</si>
  <si>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</si>
  <si>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</si>
  <si>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</si>
  <si>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</si>
  <si>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</si>
  <si>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</si>
  <si>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</si>
  <si>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</si>
  <si>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</si>
  <si>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</si>
  <si>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</si>
  <si>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</si>
  <si>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</si>
  <si>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</si>
  <si>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</si>
  <si>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</si>
  <si>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</si>
  <si>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</si>
  <si>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</si>
  <si>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</si>
  <si>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</si>
  <si>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</si>
  <si>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</si>
  <si>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</si>
  <si>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</si>
  <si>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</si>
  <si>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</si>
  <si>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</si>
  <si>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</si>
  <si>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</si>
  <si>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</si>
  <si>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</si>
  <si>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</si>
  <si>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</si>
  <si>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</si>
  <si>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</si>
  <si>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</si>
  <si>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</si>
  <si>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</si>
  <si>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</si>
  <si>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</si>
  <si>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</si>
  <si>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</si>
  <si>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</si>
  <si>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</si>
  <si>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</si>
  <si>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</si>
  <si>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</si>
  <si>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</si>
  <si>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</si>
  <si>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</si>
  <si>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</si>
  <si>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</si>
  <si>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</si>
  <si>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</si>
  <si>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</si>
  <si>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</si>
  <si>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</si>
  <si>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</si>
  <si>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</si>
  <si>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</si>
  <si>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</si>
  <si>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</si>
  <si>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</si>
  <si>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</si>
  <si>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</si>
  <si>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</si>
  <si>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</si>
  <si>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</si>
  <si>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</si>
  <si>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</si>
  <si>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</si>
  <si>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</si>
  <si>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</si>
  <si>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</si>
  <si>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</si>
  <si>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</si>
  <si>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</si>
  <si>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</si>
  <si>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</si>
  <si>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</si>
  <si>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</si>
  <si>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</si>
  <si>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</si>
  <si>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</si>
  <si>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</si>
  <si>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</si>
  <si>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</si>
  <si>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</si>
  <si>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</si>
  <si>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</si>
  <si>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</si>
  <si>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</si>
  <si>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</si>
  <si>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</si>
  <si>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</si>
  <si>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</si>
  <si>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</si>
  <si>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</si>
  <si>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</si>
  <si>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</si>
  <si>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</si>
  <si>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</si>
  <si>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</si>
  <si>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</si>
  <si>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</si>
  <si>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</si>
  <si>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</si>
  <si>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</si>
  <si>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</si>
  <si>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</si>
  <si>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</si>
  <si>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</si>
  <si>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</si>
  <si>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</si>
  <si>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</si>
  <si>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</si>
  <si>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</si>
  <si>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</si>
  <si>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</si>
  <si>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</si>
  <si>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</si>
  <si>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</si>
  <si>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</si>
  <si>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</si>
  <si>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</si>
  <si>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</si>
  <si>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</si>
  <si>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</si>
  <si>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</si>
  <si>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</si>
  <si>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</si>
  <si>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</si>
  <si>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</si>
  <si>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</si>
  <si>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</si>
  <si>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</si>
  <si>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</si>
  <si>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</si>
  <si>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</si>
  <si>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</si>
  <si>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</si>
  <si>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</si>
  <si>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</si>
  <si>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</si>
  <si>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</si>
  <si>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</si>
  <si>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</si>
  <si>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</si>
  <si>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</si>
  <si>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</si>
  <si>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</si>
  <si>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</si>
  <si>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</si>
  <si>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</si>
  <si>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</si>
  <si>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</si>
  <si>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</si>
  <si>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</si>
  <si>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</si>
  <si>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</si>
  <si>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</si>
  <si>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</si>
  <si>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</si>
  <si>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</si>
  <si>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</si>
  <si>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</si>
  <si>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</si>
  <si>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</si>
  <si>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</si>
  <si>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</si>
  <si>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</si>
  <si>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</si>
  <si>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</si>
  <si>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</si>
  <si>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</si>
  <si>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</si>
  <si>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</si>
  <si>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</si>
  <si>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</si>
  <si>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</si>
  <si>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</si>
  <si>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</si>
  <si>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</si>
  <si>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</si>
  <si>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</si>
  <si>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</si>
  <si>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</si>
  <si>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</si>
  <si>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</si>
  <si>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</si>
  <si>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</si>
  <si>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</si>
  <si>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</si>
  <si>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</si>
  <si>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</si>
  <si>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</si>
  <si>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</si>
  <si>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</si>
  <si>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</si>
  <si>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</si>
  <si>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</si>
  <si>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</si>
  <si>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</si>
  <si>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</si>
  <si>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</si>
  <si>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</si>
  <si>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</si>
  <si>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</si>
  <si>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</si>
  <si>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</si>
  <si>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</si>
  <si>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</si>
  <si>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</si>
  <si>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</si>
  <si>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</si>
  <si>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</si>
  <si>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</si>
  <si>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</si>
  <si>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</si>
  <si>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</si>
  <si>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</si>
  <si>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</si>
  <si>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</si>
  <si>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</si>
  <si>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</si>
  <si>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</si>
  <si>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</si>
  <si>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</si>
  <si>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</si>
  <si>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</si>
  <si>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</si>
  <si>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</si>
  <si>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</si>
  <si>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</si>
  <si>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</si>
  <si>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</si>
  <si>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</si>
  <si>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</si>
  <si>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</si>
  <si>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</si>
  <si>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</si>
  <si>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</si>
  <si>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</si>
  <si>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</si>
  <si>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</si>
  <si>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</si>
  <si>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</si>
  <si>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</si>
  <si>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</si>
  <si>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</si>
  <si>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</si>
  <si>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</si>
  <si>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</si>
  <si>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</si>
  <si>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</si>
  <si>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</si>
  <si>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</si>
  <si>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</si>
  <si>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</si>
  <si>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</si>
  <si>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</si>
  <si>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</si>
  <si>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</si>
  <si>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</si>
  <si>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</si>
  <si>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</si>
  <si>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</si>
  <si>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</si>
  <si>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</si>
  <si>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</si>
  <si>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</si>
  <si>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</si>
  <si>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</si>
  <si>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</si>
  <si>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</si>
  <si>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</si>
  <si>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</si>
  <si>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</si>
  <si>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</si>
  <si>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</si>
  <si>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</si>
  <si>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</si>
  <si>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</si>
  <si>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</si>
  <si>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</si>
  <si>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</si>
  <si>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</si>
  <si>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</si>
  <si>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</si>
  <si>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</si>
  <si>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</si>
  <si>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</si>
  <si>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</si>
  <si>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</si>
  <si>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</si>
  <si>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</si>
  <si>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</si>
  <si>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</si>
  <si>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</si>
  <si>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</si>
  <si>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</si>
  <si>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</si>
  <si>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</si>
  <si>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</si>
  <si>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</si>
  <si>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</si>
  <si>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</si>
  <si>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</si>
  <si>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</si>
  <si>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</si>
  <si>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</si>
  <si>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</si>
  <si>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</si>
  <si>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</si>
  <si>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</si>
  <si>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</si>
  <si>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</si>
  <si>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</si>
  <si>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</si>
  <si>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</si>
  <si>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</si>
  <si>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</si>
  <si>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</si>
  <si>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</si>
  <si>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</si>
  <si>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</si>
  <si>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</si>
  <si>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</si>
  <si>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</si>
  <si>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</si>
  <si>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</si>
  <si>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</si>
  <si>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</si>
  <si>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</si>
  <si>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</si>
  <si>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</si>
  <si>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</si>
  <si>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</si>
  <si>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</si>
  <si>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</si>
  <si>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</si>
  <si>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</si>
  <si>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</si>
  <si>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</si>
  <si>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</si>
  <si>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</si>
  <si>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</si>
  <si>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</si>
  <si>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</si>
  <si>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</si>
  <si>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</si>
  <si>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</si>
  <si>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</si>
  <si>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</si>
  <si>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</si>
  <si>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</si>
  <si>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</si>
  <si>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</si>
  <si>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</si>
  <si>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</si>
  <si>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</si>
  <si>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</si>
  <si>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</si>
  <si>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</si>
  <si>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</si>
  <si>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</si>
  <si>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</si>
  <si>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</si>
  <si>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</si>
  <si>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</si>
  <si>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</si>
  <si>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</si>
  <si>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</si>
  <si>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</si>
  <si>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</si>
  <si>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</si>
  <si>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</si>
  <si>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</si>
  <si>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</si>
  <si>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</si>
  <si>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</si>
  <si>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</si>
  <si>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</si>
  <si>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</si>
  <si>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</si>
  <si>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</si>
  <si>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</si>
  <si>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</si>
  <si>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</si>
  <si>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</si>
  <si>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</si>
  <si>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</si>
  <si>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</si>
  <si>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</si>
  <si>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</si>
  <si>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</si>
  <si>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</si>
  <si>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</si>
  <si>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</si>
  <si>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</si>
  <si>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</si>
  <si>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</si>
  <si>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</si>
  <si>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</si>
  <si>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</si>
  <si>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</si>
  <si>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</si>
  <si>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</si>
  <si>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</si>
  <si>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</si>
  <si>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</si>
  <si>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</si>
  <si>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</si>
  <si>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</si>
  <si>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</si>
  <si>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</si>
  <si>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</si>
  <si>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</si>
  <si>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</si>
  <si>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</si>
  <si>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</si>
  <si>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</si>
  <si>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</si>
  <si>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</si>
  <si>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</si>
  <si>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</si>
  <si>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</si>
  <si>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</si>
  <si>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</si>
  <si>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</si>
  <si>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</si>
  <si>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</si>
  <si>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</si>
  <si>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</si>
  <si>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</si>
  <si>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</si>
  <si>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</si>
  <si>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</si>
  <si>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</si>
  <si>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</si>
  <si>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</si>
  <si>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</si>
  <si>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</si>
  <si>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</si>
  <si>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</si>
  <si>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</si>
  <si>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</si>
  <si>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</si>
  <si>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</si>
  <si>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</si>
  <si>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</si>
  <si>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</si>
  <si>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</si>
  <si>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</si>
  <si>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</si>
  <si>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</si>
  <si>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</si>
  <si>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</si>
  <si>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</si>
  <si>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</si>
  <si>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</si>
  <si>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</si>
  <si>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</si>
  <si>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</si>
  <si>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</si>
  <si>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</si>
  <si>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</si>
  <si>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</si>
  <si>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</si>
  <si>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</si>
  <si>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</si>
  <si>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</si>
  <si>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</si>
  <si>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</si>
  <si>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</si>
  <si>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</si>
  <si>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</si>
  <si>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</si>
  <si>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</si>
  <si>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</si>
  <si>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</si>
  <si>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</si>
  <si>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</si>
  <si>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</si>
  <si>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</si>
  <si>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</si>
  <si>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</si>
  <si>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</si>
  <si>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</si>
  <si>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</si>
  <si>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</si>
  <si>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</si>
  <si>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</si>
  <si>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</si>
  <si>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</si>
  <si>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</si>
  <si>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</si>
  <si>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</si>
  <si>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</si>
  <si>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</si>
  <si>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</si>
  <si>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</si>
  <si>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</si>
  <si>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</si>
  <si>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</si>
  <si>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</si>
  <si>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</si>
  <si>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</si>
  <si>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</si>
  <si>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</si>
  <si>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</si>
  <si>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</si>
  <si>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</si>
  <si>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</si>
  <si>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</si>
  <si>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</si>
  <si>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</si>
  <si>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</si>
  <si>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</si>
  <si>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</si>
  <si>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</si>
  <si>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</si>
  <si>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</si>
  <si>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</si>
  <si>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</si>
  <si>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</si>
  <si>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</si>
  <si>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</si>
  <si>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</si>
  <si>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</si>
  <si>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</si>
  <si>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</si>
  <si>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</si>
  <si>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</si>
  <si>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</si>
  <si>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</si>
  <si>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</si>
  <si>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</si>
  <si>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</si>
  <si>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</si>
  <si>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</si>
  <si>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</si>
  <si>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</si>
  <si>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</si>
  <si>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</si>
  <si>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</si>
  <si>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</si>
  <si>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</si>
  <si>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</si>
  <si>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</si>
  <si>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</si>
  <si>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</si>
  <si>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</si>
  <si>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</si>
  <si>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</si>
  <si>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</si>
  <si>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</si>
  <si>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</si>
  <si>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</si>
  <si>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</si>
  <si>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</si>
  <si>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</si>
  <si>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</si>
  <si>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</si>
  <si>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</si>
  <si>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</si>
  <si>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</si>
  <si>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</si>
  <si>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</si>
  <si>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</si>
  <si>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</si>
  <si>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</si>
  <si>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</si>
  <si>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</si>
  <si>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</si>
  <si>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</si>
  <si>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</si>
  <si>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</si>
  <si>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</si>
  <si>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</si>
  <si>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</si>
  <si>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</si>
  <si>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</si>
  <si>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</si>
  <si>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</si>
  <si>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</si>
  <si>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</si>
  <si>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</si>
  <si>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</si>
  <si>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</si>
  <si>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</si>
  <si>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</si>
  <si>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</si>
  <si>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</si>
  <si>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</si>
  <si>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</si>
  <si>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</si>
  <si>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</si>
  <si>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</si>
  <si>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</si>
  <si>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</si>
  <si>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</si>
  <si>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</si>
  <si>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</si>
  <si>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</si>
  <si>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</si>
  <si>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</si>
  <si>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</si>
  <si>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</si>
  <si>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</si>
  <si>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</si>
  <si>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</si>
  <si>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</si>
  <si>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</si>
  <si>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</si>
  <si>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</si>
  <si>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</si>
  <si>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</si>
  <si>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</si>
  <si>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</si>
  <si>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</si>
  <si>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</si>
  <si>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</si>
  <si>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</si>
  <si>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</si>
  <si>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</si>
  <si>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</si>
  <si>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</si>
  <si>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</si>
  <si>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</si>
  <si>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</si>
  <si>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</si>
  <si>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</si>
  <si>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</si>
  <si>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</si>
  <si>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</si>
  <si>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</si>
  <si>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</si>
  <si>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</si>
  <si>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</si>
  <si>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</si>
  <si>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</si>
  <si>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</si>
  <si>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</si>
  <si>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</si>
  <si>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</si>
  <si>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</si>
  <si>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</si>
  <si>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</si>
  <si>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</si>
  <si>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</si>
  <si>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</si>
  <si>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</si>
  <si>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</si>
  <si>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</si>
  <si>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</si>
  <si>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</si>
  <si>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</si>
  <si>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</si>
  <si>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</si>
  <si>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</si>
  <si>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</si>
  <si>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</si>
  <si>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</si>
  <si>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</si>
  <si>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</si>
  <si>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</si>
  <si>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</si>
  <si>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</si>
  <si>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</si>
  <si>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</si>
  <si>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</si>
  <si>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</si>
  <si>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</si>
  <si>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</si>
  <si>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</si>
  <si>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</si>
  <si>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</si>
  <si>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</si>
  <si>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</si>
  <si>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</si>
  <si>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</si>
  <si>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</si>
  <si>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</si>
  <si>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</si>
  <si>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</si>
  <si>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</si>
  <si>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</si>
  <si>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</si>
  <si>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</si>
  <si>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</si>
  <si>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</si>
  <si>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</si>
  <si>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</si>
  <si>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</si>
  <si>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</si>
  <si>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</si>
  <si>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</si>
  <si>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</si>
  <si>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</si>
  <si>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</si>
  <si>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</si>
  <si>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</si>
  <si>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</si>
  <si>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</si>
  <si>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</si>
  <si>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</si>
  <si>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</si>
  <si>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</si>
  <si>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</si>
  <si>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</si>
  <si>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</si>
  <si>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</si>
  <si>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</si>
  <si>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</si>
  <si>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</si>
  <si>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</si>
  <si>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</si>
  <si>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</si>
  <si>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</si>
  <si>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</si>
  <si>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</si>
  <si>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</si>
  <si>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</si>
  <si>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</si>
  <si>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</si>
  <si>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</si>
  <si>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</si>
  <si>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</si>
  <si>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</si>
  <si>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</si>
  <si>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</si>
  <si>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</si>
  <si>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</si>
  <si>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</si>
  <si>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</si>
  <si>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</si>
  <si>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</si>
  <si>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</si>
  <si>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</si>
  <si>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</si>
  <si>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</si>
  <si>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</si>
  <si>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</si>
  <si>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</si>
  <si>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</si>
  <si>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</si>
  <si>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</si>
  <si>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</si>
  <si>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</si>
  <si>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</si>
  <si>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</si>
  <si>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</si>
  <si>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</si>
  <si>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</si>
  <si>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</si>
  <si>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</si>
  <si>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</si>
  <si>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</si>
  <si>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</si>
  <si>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</si>
  <si>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</si>
  <si>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</si>
  <si>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</si>
  <si>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</si>
  <si>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</si>
  <si>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</si>
  <si>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</si>
  <si>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</si>
  <si>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</si>
  <si>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</si>
  <si>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</si>
  <si>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</si>
  <si>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</si>
  <si>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</si>
  <si>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</si>
  <si>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</si>
  <si>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</si>
  <si>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</si>
  <si>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</si>
  <si>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</si>
  <si>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</si>
  <si>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</si>
  <si>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</si>
  <si>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</si>
  <si>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</si>
  <si>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</si>
  <si>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</si>
  <si>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</si>
  <si>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</si>
  <si>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</si>
  <si>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</si>
  <si>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</si>
  <si>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</si>
  <si>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</si>
  <si>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</si>
  <si>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</si>
  <si>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</si>
  <si>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</si>
  <si>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</si>
  <si>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</si>
  <si>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</si>
  <si>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</si>
  <si>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</si>
  <si>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</si>
  <si>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</si>
  <si>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</si>
  <si>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</si>
  <si>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</si>
  <si>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</si>
  <si>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</si>
  <si>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</si>
  <si>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</si>
  <si>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</si>
  <si>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</si>
  <si>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</si>
  <si>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</si>
  <si>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</si>
  <si>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</si>
  <si>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</si>
  <si>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</si>
  <si>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</si>
  <si>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</si>
  <si>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</si>
  <si>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</si>
  <si>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</si>
  <si>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</si>
  <si>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</si>
  <si>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</si>
  <si>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</si>
  <si>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</si>
  <si>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</si>
  <si>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</si>
  <si>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</si>
  <si>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</si>
  <si>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</si>
  <si>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</si>
  <si>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</si>
  <si>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</si>
  <si>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</si>
  <si>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</si>
  <si>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</si>
  <si>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</si>
  <si>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</si>
  <si>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</si>
  <si>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</si>
  <si>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</si>
  <si>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</si>
  <si>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</si>
  <si>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</si>
  <si>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</si>
  <si>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</si>
  <si>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</si>
  <si>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</si>
  <si>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</si>
  <si>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</si>
  <si>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</si>
  <si>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</si>
  <si>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</si>
  <si>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</si>
  <si>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</si>
  <si>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</si>
  <si>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</si>
  <si>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</si>
  <si>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</si>
  <si>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</si>
  <si>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</si>
  <si>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</si>
  <si>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</si>
  <si>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</si>
  <si>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</si>
  <si>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</si>
  <si>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</si>
  <si>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</si>
  <si>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</si>
  <si>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</si>
  <si>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</si>
  <si>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</si>
  <si>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</si>
  <si>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</si>
  <si>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</si>
  <si>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</si>
  <si>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</si>
  <si>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</si>
  <si>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</si>
  <si>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</si>
  <si>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</si>
  <si>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</si>
  <si>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</si>
  <si>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</si>
  <si>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</si>
  <si>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</si>
  <si>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</si>
  <si>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</si>
  <si>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</si>
  <si>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</si>
  <si>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</si>
  <si>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</si>
  <si>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</si>
  <si>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</si>
  <si>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</si>
  <si>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</si>
  <si>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</si>
  <si>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</si>
  <si>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</si>
  <si>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</si>
  <si>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</si>
  <si>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</si>
  <si>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</si>
  <si>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</si>
  <si>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</si>
  <si>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</si>
  <si>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</si>
  <si>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</si>
  <si>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</si>
  <si>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</si>
  <si>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</si>
  <si>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</si>
  <si>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</si>
  <si>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</si>
  <si>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</si>
  <si>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</si>
  <si>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</si>
  <si>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</si>
  <si>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</si>
  <si>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</si>
  <si>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</si>
  <si>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</si>
  <si>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</si>
  <si>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</si>
  <si>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</si>
  <si>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</si>
  <si>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</si>
  <si>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</si>
  <si>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</si>
  <si>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</si>
  <si>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</si>
  <si>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</si>
  <si>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</si>
  <si>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</si>
  <si>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</si>
  <si>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</si>
  <si>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</si>
  <si>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</si>
  <si>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</si>
  <si>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</si>
  <si>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</si>
  <si>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</si>
  <si>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</si>
  <si>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</si>
  <si>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</si>
  <si>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</si>
  <si>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</si>
  <si>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</si>
  <si>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</si>
  <si>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</si>
  <si>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</si>
  <si>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</si>
  <si>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</si>
  <si>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</si>
  <si>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</si>
  <si>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</si>
  <si>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</si>
  <si>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</si>
  <si>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</si>
  <si>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</si>
  <si>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</si>
  <si>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</si>
  <si>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</si>
  <si>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</si>
  <si>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</si>
  <si>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</si>
  <si>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</si>
  <si>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</si>
  <si>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</si>
  <si>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</si>
  <si>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</si>
  <si>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</si>
  <si>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</si>
  <si>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</si>
  <si>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</si>
  <si>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</si>
  <si>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</si>
  <si>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</si>
  <si>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</si>
  <si>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</si>
  <si>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</si>
  <si>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</si>
  <si>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</si>
  <si>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</si>
  <si>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</si>
  <si>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</si>
  <si>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</si>
  <si>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</si>
  <si>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</si>
  <si>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</si>
  <si>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</si>
  <si>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</si>
  <si>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</si>
  <si>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</si>
  <si>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</si>
  <si>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</si>
  <si>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</si>
  <si>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</si>
  <si>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</si>
  <si>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</si>
  <si>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</si>
  <si>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</si>
  <si>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</si>
  <si>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</si>
  <si>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</si>
  <si>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</si>
  <si>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</si>
  <si>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</si>
  <si>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</si>
  <si>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</si>
  <si>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</si>
  <si>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</si>
  <si>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</si>
  <si>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</si>
  <si>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</si>
  <si>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</si>
  <si>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</si>
  <si>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</si>
  <si>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</si>
  <si>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</si>
  <si>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</si>
  <si>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</si>
  <si>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</si>
  <si>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</si>
  <si>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</si>
  <si>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</si>
  <si>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</si>
  <si>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</si>
  <si>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</si>
  <si>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</si>
  <si>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</si>
  <si>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</si>
  <si>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</si>
  <si>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</si>
  <si>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</si>
  <si>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</si>
  <si>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</si>
  <si>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</si>
  <si>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</si>
  <si>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</si>
  <si>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</si>
  <si>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</si>
  <si>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</si>
  <si>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</si>
  <si>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</si>
  <si>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</si>
  <si>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</si>
  <si>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</si>
  <si>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</si>
  <si>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</si>
  <si>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</si>
  <si>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</si>
  <si>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</si>
  <si>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</si>
  <si>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</si>
  <si>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</si>
  <si>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</si>
  <si>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</si>
  <si>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</si>
  <si>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</si>
  <si>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</si>
  <si>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</si>
  <si>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</si>
  <si>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</si>
  <si>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</si>
  <si>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</si>
  <si>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</si>
  <si>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</si>
  <si>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</si>
  <si>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</si>
  <si>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</si>
  <si>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</si>
  <si>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</si>
  <si>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</si>
  <si>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</si>
  <si>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</si>
  <si>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</si>
  <si>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</si>
  <si>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</si>
  <si>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</si>
  <si>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</si>
  <si>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</si>
  <si>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</si>
  <si>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</si>
  <si>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</si>
  <si>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</si>
  <si>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</si>
  <si>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</si>
  <si>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</si>
  <si>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</si>
  <si>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</si>
  <si>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</si>
  <si>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</si>
  <si>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</si>
  <si>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</si>
  <si>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</si>
  <si>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</si>
  <si>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</si>
  <si>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</si>
  <si>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</si>
  <si>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</si>
  <si>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</si>
  <si>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</si>
  <si>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</si>
  <si>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</si>
  <si>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</si>
  <si>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</si>
  <si>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</si>
  <si>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</si>
  <si>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</si>
  <si>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</si>
  <si>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</si>
  <si>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</si>
  <si>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</si>
  <si>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</si>
  <si>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</si>
  <si>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</si>
  <si>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</si>
  <si>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</si>
  <si>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</si>
  <si>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</si>
  <si>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</si>
  <si>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</si>
  <si>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</si>
  <si>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</si>
  <si>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</si>
  <si>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</si>
  <si>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</si>
  <si>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</si>
  <si>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</si>
  <si>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</si>
  <si>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</si>
  <si>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</si>
  <si>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</si>
  <si>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</si>
  <si>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</si>
  <si>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</si>
  <si>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</si>
  <si>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</si>
  <si>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</si>
  <si>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</si>
  <si>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</si>
  <si>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</si>
  <si>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</si>
  <si>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</si>
  <si>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</si>
  <si>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</si>
  <si>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</si>
  <si>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</si>
  <si>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</si>
  <si>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</si>
  <si>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</si>
  <si>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</si>
  <si>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</si>
  <si>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</si>
  <si>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</si>
  <si>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</si>
  <si>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</si>
  <si>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</si>
  <si>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</si>
  <si>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</si>
  <si>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</si>
  <si>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</si>
  <si>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</si>
  <si>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</si>
  <si>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</si>
  <si>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</si>
  <si>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</si>
  <si>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</si>
  <si>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</si>
  <si>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</si>
  <si>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</si>
  <si>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</si>
  <si>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</si>
  <si>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</si>
  <si>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</si>
  <si>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</si>
  <si>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</si>
  <si>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</si>
  <si>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</si>
  <si>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</si>
  <si>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</si>
  <si>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</si>
  <si>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</si>
  <si>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</si>
  <si>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</si>
  <si>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</si>
  <si>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</si>
  <si>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</si>
  <si>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</si>
  <si>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</si>
  <si>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</si>
  <si>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</si>
  <si>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</si>
  <si>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</si>
  <si>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</si>
  <si>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</si>
  <si>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</si>
  <si>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</si>
  <si>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</si>
  <si>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</si>
  <si>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</si>
  <si>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</si>
  <si>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</si>
  <si>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</si>
  <si>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</si>
  <si>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</si>
  <si>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</si>
  <si>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</si>
  <si>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</si>
  <si>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</si>
  <si>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</si>
  <si>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</si>
  <si>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</si>
  <si>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</si>
  <si>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</si>
  <si>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</si>
  <si>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</si>
  <si>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</si>
  <si>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</si>
  <si>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</si>
  <si>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</si>
  <si>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</si>
  <si>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</si>
  <si>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</si>
  <si>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</si>
  <si>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</si>
  <si>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</si>
  <si>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</si>
  <si>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</si>
  <si>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</si>
  <si>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</si>
  <si>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</si>
  <si>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</si>
  <si>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</si>
  <si>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</si>
  <si>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</si>
  <si>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</si>
  <si>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</si>
  <si>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</si>
  <si>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</si>
  <si>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</si>
  <si>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</si>
  <si>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</si>
  <si>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</si>
  <si>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</si>
  <si>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</si>
  <si>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</si>
  <si>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</si>
  <si>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</si>
  <si>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</si>
  <si>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</si>
  <si>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</si>
  <si>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</si>
  <si>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</si>
  <si>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</si>
  <si>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</si>
  <si>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</si>
  <si>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</si>
  <si>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</si>
  <si>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</si>
  <si>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</si>
  <si>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</si>
  <si>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</si>
  <si>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</si>
  <si>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</si>
  <si>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</si>
  <si>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</si>
  <si>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</si>
  <si>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</si>
  <si>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</si>
  <si>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</si>
  <si>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</si>
  <si>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</si>
  <si>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</si>
  <si>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</si>
  <si>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</si>
  <si>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</si>
  <si>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</si>
  <si>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</si>
  <si>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</si>
  <si>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</si>
  <si>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</si>
  <si>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</si>
  <si>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</si>
  <si>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</si>
  <si>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</si>
  <si>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</si>
  <si>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</si>
  <si>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</si>
  <si>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</si>
  <si>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</si>
  <si>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</si>
  <si>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</si>
  <si>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</si>
  <si>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</si>
  <si>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</si>
  <si>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</si>
  <si>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</si>
  <si>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</si>
  <si>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</si>
  <si>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</si>
  <si>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</si>
  <si>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</si>
  <si>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</si>
  <si>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</si>
  <si>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</si>
  <si>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</si>
  <si>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</si>
  <si>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</si>
  <si>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</si>
  <si>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</si>
  <si>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</si>
  <si>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</si>
  <si>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</si>
  <si>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</si>
  <si>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</si>
  <si>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</si>
  <si>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</si>
  <si>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</si>
  <si>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</si>
  <si>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</si>
  <si>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</si>
  <si>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</si>
  <si>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</si>
  <si>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</si>
  <si>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</si>
  <si>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</si>
  <si>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</si>
  <si>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</si>
  <si>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</si>
  <si>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</si>
  <si>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</si>
  <si>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</si>
  <si>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</si>
  <si>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</si>
  <si>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</si>
  <si>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</si>
  <si>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</si>
  <si>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</si>
  <si>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</si>
  <si>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</si>
  <si>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</si>
  <si>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</si>
  <si>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</si>
  <si>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</si>
  <si>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</si>
  <si>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</si>
  <si>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</si>
  <si>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</si>
  <si>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</si>
  <si>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</si>
  <si>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</si>
  <si>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</si>
  <si>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</si>
  <si>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</si>
  <si>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</si>
  <si>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</si>
  <si>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</si>
  <si>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</si>
  <si>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</si>
  <si>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</si>
  <si>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</si>
  <si>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</si>
  <si>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</si>
  <si>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</si>
  <si>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</si>
  <si>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</si>
  <si>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</si>
  <si>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</si>
  <si>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</si>
  <si>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</si>
  <si>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</si>
  <si>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</si>
  <si>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</si>
  <si>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</si>
  <si>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</si>
  <si>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</si>
  <si>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</si>
  <si>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</si>
  <si>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</si>
  <si>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</si>
  <si>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</si>
  <si>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</si>
  <si>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</si>
  <si>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</si>
  <si>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</si>
  <si>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</si>
  <si>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</si>
  <si>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</si>
  <si>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</si>
  <si>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</si>
  <si>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</si>
  <si>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</si>
  <si>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</si>
  <si>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</si>
  <si>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</si>
  <si>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</si>
  <si>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</si>
  <si>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</si>
  <si>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</si>
  <si>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</si>
  <si>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</si>
  <si>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</si>
  <si>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</si>
  <si>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</si>
  <si>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</si>
  <si>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</si>
  <si>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</si>
  <si>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</si>
  <si>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</si>
  <si>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</si>
  <si>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</si>
  <si>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</si>
  <si>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</si>
  <si>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</si>
  <si>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</si>
  <si>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</si>
  <si>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</si>
  <si>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</si>
  <si>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</si>
  <si>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</si>
  <si>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</si>
  <si>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</si>
  <si>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</si>
  <si>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</si>
  <si>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</si>
  <si>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</si>
  <si>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</si>
  <si>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</si>
  <si>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</si>
  <si>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</si>
  <si>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</si>
  <si>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</si>
  <si>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</si>
  <si>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</si>
  <si>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</si>
  <si>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</si>
  <si>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</si>
  <si>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</si>
  <si>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</si>
  <si>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</si>
  <si>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</si>
  <si>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</si>
  <si>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</si>
  <si>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</si>
  <si>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</si>
  <si>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</si>
  <si>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</si>
  <si>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</si>
  <si>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</si>
  <si>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</si>
  <si>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</si>
  <si>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</si>
  <si>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</si>
  <si>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</si>
  <si>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</si>
  <si>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</si>
  <si>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</si>
  <si>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</si>
  <si>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</si>
  <si>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</si>
  <si>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</si>
  <si>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</si>
  <si>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</si>
  <si>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</si>
  <si>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</si>
  <si>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</si>
  <si>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</si>
  <si>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</si>
  <si>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</si>
  <si>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</si>
  <si>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</si>
  <si>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</si>
  <si>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</si>
  <si>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</si>
  <si>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</si>
  <si>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</si>
  <si>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</si>
  <si>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</si>
  <si>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</si>
  <si>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</si>
  <si>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</si>
  <si>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</si>
  <si>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</si>
  <si>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</si>
  <si>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</si>
  <si>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</si>
  <si>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</si>
  <si>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</si>
  <si>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</si>
  <si>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</si>
  <si>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</si>
  <si>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</si>
  <si>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</si>
  <si>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</si>
  <si>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</si>
  <si>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</si>
  <si>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</si>
  <si>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</si>
  <si>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</si>
  <si>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</si>
  <si>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</si>
  <si>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</si>
  <si>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</si>
  <si>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</si>
  <si>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</si>
  <si>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</si>
  <si>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</si>
  <si>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</si>
  <si>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</si>
  <si>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</si>
  <si>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</si>
  <si>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</si>
  <si>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</si>
  <si>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</si>
  <si>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</si>
  <si>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</si>
  <si>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</si>
  <si>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</si>
  <si>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</si>
  <si>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</si>
  <si>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</si>
  <si>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</si>
  <si>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</si>
  <si>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</si>
  <si>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</si>
  <si>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</si>
  <si>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</si>
  <si>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</si>
  <si>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</si>
  <si>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</si>
  <si>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</si>
  <si>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</si>
  <si>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</si>
  <si>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</si>
  <si>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</si>
  <si>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</si>
  <si>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</si>
  <si>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</si>
  <si>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</si>
  <si>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</si>
  <si>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</si>
  <si>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</si>
  <si>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</si>
  <si>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</si>
  <si>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</si>
  <si>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</si>
  <si>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</si>
  <si>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</si>
  <si>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</si>
  <si>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</si>
  <si>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</si>
  <si>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</si>
  <si>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</si>
  <si>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</si>
  <si>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</si>
  <si>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</si>
  <si>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</si>
  <si>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</si>
  <si>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</si>
  <si>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</si>
  <si>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</si>
  <si>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</si>
  <si>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</si>
  <si>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</si>
  <si>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</si>
  <si>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</si>
  <si>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</si>
  <si>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</si>
  <si>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</si>
  <si>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</si>
  <si>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</si>
  <si>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</si>
  <si>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</si>
  <si>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</si>
  <si>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</si>
  <si>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</si>
  <si>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</si>
  <si>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</si>
  <si>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</si>
  <si>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</si>
  <si>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</si>
  <si>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</si>
  <si>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</si>
  <si>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</si>
  <si>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</si>
  <si>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</si>
  <si>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</si>
  <si>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</si>
  <si>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</si>
  <si>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</si>
  <si>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</si>
  <si>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</si>
  <si>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</si>
  <si>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</si>
  <si>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</si>
  <si>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</si>
  <si>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</si>
  <si>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</si>
  <si>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</si>
  <si>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</si>
  <si>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</si>
  <si>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</si>
  <si>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</si>
  <si>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</si>
  <si>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</si>
  <si>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</si>
  <si>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</si>
  <si>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</si>
  <si>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</si>
  <si>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</si>
  <si>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</si>
  <si>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</si>
  <si>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</si>
  <si>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</si>
  <si>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</si>
  <si>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</si>
  <si>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</si>
  <si>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</si>
  <si>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</si>
  <si>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</si>
  <si>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</si>
  <si>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</si>
  <si>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</si>
  <si>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</si>
  <si>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</si>
  <si>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</si>
  <si>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</si>
  <si>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</si>
  <si>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</si>
  <si>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</si>
  <si>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</si>
  <si>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</si>
  <si>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</si>
  <si>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</si>
  <si>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</si>
  <si>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</si>
  <si>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</si>
  <si>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</si>
  <si>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</si>
  <si>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</si>
  <si>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</si>
  <si>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</si>
  <si>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</si>
  <si>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</si>
  <si>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</si>
  <si>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</si>
  <si>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</si>
  <si>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</si>
  <si>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</si>
  <si>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</si>
  <si>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</si>
  <si>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</si>
  <si>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</si>
  <si>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</si>
  <si>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</si>
  <si>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</si>
  <si>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</si>
  <si>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</si>
  <si>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</si>
  <si>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</si>
  <si>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</si>
  <si>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</si>
  <si>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</si>
  <si>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</si>
  <si>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</si>
  <si>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</si>
  <si>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</si>
  <si>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</si>
  <si>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</si>
  <si>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</si>
  <si>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</si>
  <si>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</si>
  <si>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</si>
  <si>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</si>
  <si>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</si>
  <si>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</si>
  <si>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</si>
  <si>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</si>
  <si>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</si>
  <si>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</si>
  <si>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</si>
  <si>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</si>
  <si>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</si>
  <si>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</si>
  <si>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</si>
  <si>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</si>
  <si>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</si>
  <si>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</si>
  <si>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</si>
  <si>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</si>
  <si>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</si>
  <si>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</si>
  <si>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</si>
  <si>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</si>
  <si>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</si>
  <si>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</si>
  <si>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</si>
  <si>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</si>
  <si>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</si>
  <si>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</si>
  <si>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</si>
  <si>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</si>
  <si>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</si>
  <si>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</si>
  <si>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</si>
  <si>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</si>
  <si>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</si>
  <si>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</si>
  <si>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</si>
  <si>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</si>
  <si>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</si>
  <si>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</si>
  <si>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</si>
  <si>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</si>
  <si>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</si>
  <si>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</si>
  <si>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</si>
  <si>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</si>
  <si>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</si>
  <si>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</si>
  <si>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</si>
  <si>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</si>
  <si>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</si>
  <si>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</si>
  <si>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</si>
  <si>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</si>
  <si>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</si>
  <si>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</si>
  <si>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</si>
  <si>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</si>
  <si>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</si>
  <si>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</si>
  <si>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</si>
  <si>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</si>
  <si>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</si>
  <si>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</si>
  <si>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</si>
  <si>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</si>
  <si>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</si>
  <si>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</si>
  <si>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</si>
  <si>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</si>
  <si>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</si>
  <si>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</si>
  <si>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</si>
  <si>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</si>
  <si>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</si>
  <si>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</si>
  <si>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</si>
  <si>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</si>
  <si>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</si>
  <si>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</si>
  <si>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</si>
  <si>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</si>
  <si>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</si>
  <si>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</si>
  <si>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</si>
  <si>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</si>
  <si>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</si>
  <si>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</si>
  <si>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</si>
  <si>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</si>
  <si>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</si>
  <si>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</si>
  <si>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</si>
  <si>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</si>
  <si>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</si>
  <si>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</si>
  <si>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</si>
  <si>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</si>
  <si>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</si>
  <si>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</si>
  <si>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</si>
  <si>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</si>
  <si>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</si>
  <si>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</si>
  <si>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</si>
  <si>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</si>
  <si>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</si>
  <si>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</si>
  <si>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</si>
  <si>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</si>
  <si>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</si>
  <si>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</si>
  <si>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</si>
  <si>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</si>
  <si>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</si>
  <si>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</si>
  <si>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</si>
  <si>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</si>
  <si>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</si>
  <si>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</si>
  <si>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</si>
  <si>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</si>
  <si>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</si>
  <si>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</si>
  <si>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</si>
  <si>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</si>
  <si>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</si>
  <si>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</si>
  <si>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</si>
  <si>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</si>
  <si>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</si>
  <si>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</si>
  <si>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</si>
  <si>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</si>
  <si>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</si>
  <si>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</si>
  <si>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</si>
  <si>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</si>
  <si>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</si>
  <si>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</si>
  <si>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</si>
  <si>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</si>
  <si>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</si>
  <si>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</si>
  <si>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</si>
  <si>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</si>
  <si>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</si>
  <si>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</si>
  <si>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</si>
  <si>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</si>
  <si>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</si>
  <si>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</si>
  <si>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</si>
  <si>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</si>
  <si>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</si>
  <si>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</si>
  <si>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</si>
  <si>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</si>
  <si>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</si>
  <si>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</si>
  <si>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</si>
  <si>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</si>
  <si>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</si>
  <si>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</si>
  <si>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</si>
  <si>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</si>
  <si>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</si>
  <si>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</si>
  <si>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</si>
  <si>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</si>
  <si>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</si>
  <si>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</si>
  <si>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</si>
  <si>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</si>
  <si>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</si>
  <si>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</si>
  <si>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</si>
  <si>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</si>
  <si>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</si>
  <si>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</si>
  <si>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</si>
  <si>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</si>
  <si>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</si>
  <si>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</si>
  <si>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</si>
  <si>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</si>
  <si>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</si>
  <si>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</si>
  <si>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</si>
  <si>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</si>
  <si>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</si>
  <si>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</si>
  <si>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</si>
  <si>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</si>
  <si>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</si>
  <si>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</si>
  <si>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</si>
  <si>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</si>
  <si>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</si>
  <si>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</si>
  <si>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</si>
  <si>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</si>
  <si>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</si>
  <si>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</si>
  <si>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</si>
  <si>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</si>
  <si>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</si>
  <si>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</si>
  <si>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</si>
  <si>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</si>
  <si>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</si>
  <si>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</si>
  <si>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</si>
  <si>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</si>
  <si>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</si>
  <si>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</si>
  <si>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</si>
  <si>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</si>
  <si>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</si>
  <si>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</si>
  <si>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</si>
  <si>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</si>
  <si>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</si>
  <si>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</si>
  <si>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</si>
  <si>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</si>
  <si>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</si>
  <si>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</si>
  <si>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</si>
  <si>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</si>
  <si>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</si>
  <si>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</si>
  <si>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</si>
  <si>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</si>
  <si>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</si>
  <si>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</si>
  <si>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</si>
  <si>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</si>
  <si>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</si>
  <si>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</si>
  <si>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</si>
  <si>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</si>
  <si>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</si>
  <si>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</si>
  <si>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</si>
  <si>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</si>
  <si>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</si>
  <si>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</si>
  <si>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</si>
  <si>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</si>
  <si>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</si>
  <si>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</si>
  <si>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</si>
  <si>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</si>
  <si>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</si>
  <si>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</si>
  <si>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</si>
  <si>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</si>
  <si>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</si>
  <si>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</si>
  <si>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</si>
  <si>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</si>
  <si>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</si>
  <si>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</si>
  <si>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</si>
  <si>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</si>
  <si>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</si>
  <si>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</si>
  <si>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</si>
  <si>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</si>
  <si>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</si>
  <si>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</si>
  <si>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</si>
  <si>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</si>
  <si>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</si>
  <si>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</si>
  <si>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</si>
  <si>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</si>
  <si>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</si>
  <si>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</si>
  <si>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</si>
  <si>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</si>
  <si>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</si>
  <si>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</si>
  <si>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</si>
  <si>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</si>
  <si>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</si>
  <si>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</si>
  <si>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</si>
  <si>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</si>
  <si>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</si>
  <si>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</si>
  <si>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</si>
  <si>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</si>
  <si>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</si>
  <si>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</si>
  <si>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</si>
  <si>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</si>
  <si>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</si>
  <si>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</si>
  <si>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</si>
  <si>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</si>
  <si>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</si>
  <si>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</si>
  <si>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</si>
  <si>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</si>
  <si>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</si>
  <si>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</si>
  <si>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</si>
  <si>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</si>
  <si>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</si>
  <si>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</si>
  <si>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</si>
  <si>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</si>
  <si>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</si>
  <si>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</si>
  <si>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</si>
  <si>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</si>
  <si>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</si>
  <si>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</si>
  <si>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</si>
  <si>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</si>
  <si>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</si>
  <si>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</si>
  <si>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</si>
  <si>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</si>
  <si>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</si>
  <si>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</si>
  <si>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</si>
  <si>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</si>
  <si>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</si>
  <si>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</si>
  <si>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</si>
  <si>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</si>
  <si>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</si>
  <si>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</si>
  <si>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</si>
  <si>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</si>
  <si>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</si>
  <si>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</si>
  <si>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</si>
  <si>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</si>
  <si>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</si>
  <si>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</si>
  <si>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</si>
  <si>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</si>
  <si>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</si>
  <si>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</si>
  <si>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</si>
  <si>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</si>
  <si>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</si>
  <si>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</si>
  <si>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</si>
  <si>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</si>
  <si>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</si>
  <si>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</si>
  <si>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</si>
  <si>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</si>
  <si>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</si>
  <si>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</si>
  <si>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</si>
  <si>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</si>
  <si>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</si>
  <si>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</si>
  <si>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</si>
  <si>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</si>
  <si>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</si>
  <si>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</si>
  <si>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</si>
  <si>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</si>
  <si>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</si>
  <si>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</si>
  <si>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</si>
  <si>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</si>
  <si>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</si>
  <si>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</si>
  <si>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</si>
  <si>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</si>
  <si>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</si>
  <si>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</si>
  <si>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</si>
  <si>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</si>
  <si>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</si>
  <si>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</si>
  <si>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</si>
  <si>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</si>
  <si>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</si>
  <si>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</si>
  <si>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</si>
  <si>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</si>
  <si>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</si>
  <si>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</si>
  <si>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</si>
  <si>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</si>
  <si>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</si>
  <si>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</si>
  <si>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</si>
  <si>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</si>
  <si>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</si>
  <si>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</si>
  <si>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</si>
  <si>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</si>
  <si>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</si>
  <si>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</si>
  <si>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</si>
  <si>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</si>
  <si>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</si>
  <si>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</si>
  <si>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</si>
  <si>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</si>
  <si>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</si>
  <si>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</si>
  <si>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</si>
  <si>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</si>
  <si>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</si>
  <si>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</si>
  <si>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</si>
  <si>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</si>
  <si>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</si>
  <si>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</si>
  <si>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</si>
  <si>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</si>
  <si>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</si>
  <si>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</si>
  <si>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</si>
  <si>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</si>
  <si>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</si>
  <si>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</si>
  <si>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</si>
  <si>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</si>
  <si>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</si>
  <si>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</si>
  <si>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</si>
  <si>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</si>
  <si>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</si>
  <si>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</si>
  <si>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</si>
  <si>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</si>
  <si>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</si>
  <si>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</si>
  <si>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</si>
  <si>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</si>
  <si>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</si>
  <si>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</si>
  <si>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</si>
  <si>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</si>
  <si>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</si>
  <si>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</si>
  <si>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</si>
  <si>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</si>
  <si>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</si>
  <si>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</si>
  <si>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</si>
  <si>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</si>
  <si>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</si>
  <si>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</si>
  <si>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</si>
  <si>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</si>
  <si>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</si>
  <si>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</si>
  <si>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</si>
  <si>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</si>
  <si>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</si>
  <si>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</si>
  <si>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</si>
  <si>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</si>
  <si>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</si>
  <si>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</si>
  <si>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</si>
  <si>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</si>
  <si>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</si>
  <si>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</si>
  <si>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</si>
  <si>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</si>
  <si>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</si>
  <si>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</si>
  <si>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</si>
  <si>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</si>
  <si>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</si>
  <si>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</si>
  <si>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</si>
  <si>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</si>
  <si>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</si>
  <si>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</si>
  <si>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</si>
  <si>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</si>
  <si>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</si>
  <si>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</si>
  <si>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</si>
  <si>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</si>
  <si>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</si>
  <si>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</si>
  <si>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</si>
  <si>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</si>
  <si>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</si>
  <si>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</si>
  <si>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</si>
  <si>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</si>
  <si>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</si>
  <si>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</si>
  <si>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</si>
  <si>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</si>
  <si>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</si>
  <si>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</si>
  <si>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</si>
  <si>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</si>
  <si>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</si>
  <si>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</si>
  <si>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</si>
  <si>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</si>
  <si>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</si>
  <si>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</si>
  <si>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</si>
  <si>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</si>
  <si>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</si>
  <si>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</si>
  <si>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</si>
  <si>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</si>
  <si>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</si>
  <si>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</si>
  <si>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</si>
  <si>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</si>
  <si>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</si>
  <si>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</si>
  <si>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</si>
  <si>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</si>
  <si>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</si>
  <si>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</si>
  <si>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</si>
  <si>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</si>
  <si>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</si>
  <si>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</si>
  <si>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</si>
  <si>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</si>
  <si>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</si>
  <si>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</si>
  <si>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</si>
  <si>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</si>
  <si>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</si>
  <si>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</si>
  <si>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</si>
  <si>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</si>
  <si>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</si>
  <si>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</si>
  <si>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</si>
  <si>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</si>
  <si>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</si>
  <si>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</si>
  <si>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</si>
  <si>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</si>
  <si>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</si>
  <si>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</si>
  <si>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</si>
  <si>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</si>
  <si>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</si>
  <si>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</si>
  <si>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</si>
  <si>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</si>
  <si>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</si>
  <si>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</si>
  <si>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</si>
  <si>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</si>
  <si>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</si>
  <si>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</si>
  <si>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</si>
  <si>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</si>
  <si>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</si>
  <si>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</si>
  <si>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</si>
  <si>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</si>
  <si>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</si>
  <si>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</si>
  <si>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</si>
  <si>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</si>
  <si>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</si>
  <si>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</si>
  <si>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</si>
  <si>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</si>
  <si>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</si>
  <si>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</si>
  <si>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</si>
  <si>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</si>
  <si>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</si>
  <si>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</si>
  <si>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</si>
  <si>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</si>
  <si>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</si>
  <si>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</si>
  <si>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</si>
  <si>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</si>
  <si>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</si>
  <si>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</si>
  <si>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</si>
  <si>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</si>
  <si>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</si>
  <si>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</si>
  <si>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</si>
  <si>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</si>
  <si>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</si>
  <si>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</si>
  <si>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</si>
  <si>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</si>
  <si>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</si>
  <si>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</si>
  <si>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</si>
  <si>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</si>
  <si>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</si>
  <si>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</si>
  <si>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</si>
  <si>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</si>
  <si>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</si>
  <si>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</si>
  <si>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</si>
  <si>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</si>
  <si>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</si>
  <si>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</si>
  <si>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</si>
  <si>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</si>
  <si>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</si>
  <si>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</si>
  <si>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</si>
  <si>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</si>
  <si>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</si>
  <si>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</si>
  <si>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</si>
  <si>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</si>
  <si>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</si>
  <si>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</si>
  <si>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</si>
  <si>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</si>
  <si>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</si>
  <si>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</si>
  <si>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</si>
  <si>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</si>
  <si>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</si>
  <si>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</si>
  <si>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</si>
  <si>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</si>
  <si>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</si>
  <si>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</si>
  <si>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</si>
  <si>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</si>
  <si>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</si>
  <si>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</si>
  <si>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</si>
  <si>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</si>
  <si>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</si>
  <si>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</si>
  <si>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</si>
  <si>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</si>
  <si>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</si>
  <si>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</si>
  <si>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</si>
  <si>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</si>
  <si>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</si>
  <si>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</si>
  <si>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</si>
  <si>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</si>
  <si>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</si>
  <si>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</si>
  <si>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</si>
  <si>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</si>
  <si>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</si>
  <si>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</si>
  <si>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</si>
  <si>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</si>
  <si>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</si>
  <si>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</si>
  <si>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</si>
  <si>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</si>
  <si>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</si>
  <si>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</si>
  <si>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</si>
  <si>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</si>
  <si>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</si>
  <si>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</si>
  <si>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</si>
  <si>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</si>
  <si>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</si>
  <si>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</si>
  <si>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</si>
  <si>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</si>
  <si>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</si>
  <si>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</si>
  <si>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</si>
  <si>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</si>
  <si>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</si>
  <si>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</si>
  <si>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</si>
  <si>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</si>
  <si>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</si>
  <si>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</si>
  <si>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</si>
  <si>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</si>
  <si>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</si>
  <si>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</si>
  <si>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</si>
  <si>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</si>
  <si>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</si>
  <si>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</si>
  <si>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</si>
  <si>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</si>
  <si>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</si>
  <si>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</si>
  <si>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</si>
  <si>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</si>
  <si>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</si>
  <si>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</si>
  <si>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</si>
  <si>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</si>
  <si>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</si>
  <si>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</si>
  <si>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</si>
  <si>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</si>
  <si>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</si>
  <si>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</si>
  <si>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</si>
  <si>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</si>
  <si>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</si>
  <si>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</si>
  <si>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</si>
  <si>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</si>
  <si>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</si>
  <si>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</si>
  <si>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</si>
  <si>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</si>
  <si>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</si>
  <si>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</si>
  <si>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</si>
  <si>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</si>
  <si>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</si>
  <si>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</si>
  <si>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</si>
  <si>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</si>
  <si>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</si>
  <si>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</si>
  <si>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</si>
  <si>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</si>
  <si>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</si>
  <si>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</si>
  <si>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</si>
  <si>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</si>
  <si>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</si>
  <si>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</si>
  <si>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</si>
  <si>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</si>
  <si>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</si>
  <si>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</si>
  <si>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</si>
  <si>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</si>
  <si>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</si>
  <si>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</si>
  <si>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</si>
  <si>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</si>
  <si>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</si>
  <si>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</si>
  <si>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</si>
  <si>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</si>
  <si>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</si>
  <si>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</si>
  <si>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</si>
  <si>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</si>
  <si>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</si>
  <si>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</si>
  <si>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</si>
  <si>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</si>
  <si>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</si>
  <si>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</si>
  <si>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</si>
  <si>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</si>
  <si>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</si>
  <si>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</si>
  <si>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</si>
  <si>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</si>
  <si>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</si>
  <si>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</si>
  <si>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</si>
  <si>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</si>
  <si>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</si>
  <si>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</si>
  <si>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</si>
  <si>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</si>
  <si>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</si>
  <si>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</si>
  <si>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</si>
  <si>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</si>
  <si>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</si>
  <si>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</si>
  <si>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</si>
  <si>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</si>
  <si>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</si>
  <si>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</si>
  <si>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</si>
  <si>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</si>
  <si>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</si>
  <si>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</si>
  <si>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</si>
  <si>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</si>
  <si>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</si>
  <si>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</si>
  <si>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</si>
  <si>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</si>
  <si>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</si>
  <si>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</si>
  <si>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</si>
  <si>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</si>
  <si>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</si>
  <si>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</si>
  <si>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</si>
  <si>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</si>
  <si>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</si>
  <si>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</si>
  <si>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</si>
  <si>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</si>
  <si>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</si>
  <si>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</si>
  <si>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</si>
  <si>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</si>
  <si>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</si>
  <si>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</si>
  <si>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</si>
  <si>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</si>
  <si>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</si>
  <si>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</si>
  <si>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</si>
  <si>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</si>
  <si>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</si>
  <si>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</si>
  <si>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</si>
  <si>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</si>
  <si>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</si>
  <si>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</si>
  <si>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</si>
  <si>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</si>
  <si>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</si>
  <si>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</si>
  <si>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</si>
  <si>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</si>
  <si>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</si>
  <si>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</si>
  <si>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</si>
  <si>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</si>
  <si>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</si>
  <si>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</si>
  <si>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</si>
  <si>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</si>
  <si>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</si>
  <si>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</si>
  <si>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</si>
  <si>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</si>
  <si>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</si>
  <si>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</si>
  <si>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</si>
  <si>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</si>
  <si>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</si>
  <si>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</si>
  <si>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</si>
  <si>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</si>
  <si>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</si>
  <si>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</si>
  <si>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</si>
  <si>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</si>
  <si>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</si>
  <si>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</si>
  <si>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</si>
  <si>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</si>
  <si>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</si>
  <si>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</si>
  <si>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</si>
  <si>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</si>
  <si>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</si>
  <si>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</si>
  <si>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</si>
  <si>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</si>
  <si>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</si>
  <si>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</si>
  <si>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</si>
  <si>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</si>
  <si>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</si>
  <si>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</si>
  <si>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</si>
  <si>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</si>
  <si>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</si>
  <si>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</si>
  <si>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</si>
  <si>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</si>
  <si>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</si>
  <si>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</si>
  <si>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</si>
  <si>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</si>
  <si>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</si>
  <si>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</si>
  <si>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</si>
  <si>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</si>
  <si>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</si>
  <si>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</si>
  <si>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</si>
  <si>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</si>
  <si>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</si>
  <si>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</si>
  <si>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</si>
  <si>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</si>
  <si>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</si>
  <si>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</si>
  <si>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</si>
  <si>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</si>
  <si>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</si>
  <si>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</si>
  <si>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</si>
  <si>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</si>
  <si>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</si>
  <si>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</si>
  <si>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</si>
  <si>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</si>
  <si>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</si>
  <si>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</si>
  <si>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</si>
  <si>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</si>
  <si>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</si>
  <si>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</si>
  <si>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</si>
  <si>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</si>
  <si>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</si>
  <si>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</si>
  <si>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</si>
  <si>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</si>
  <si>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</si>
  <si>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</si>
  <si>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</si>
  <si>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</si>
  <si>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</si>
  <si>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</si>
  <si>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</si>
  <si>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</si>
  <si>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</si>
  <si>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</si>
  <si>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</si>
  <si>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</si>
  <si>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</si>
  <si>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</si>
  <si>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</si>
  <si>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</si>
  <si>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</si>
  <si>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</si>
  <si>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</si>
  <si>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</si>
  <si>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</si>
  <si>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</si>
  <si>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</si>
  <si>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</si>
  <si>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</si>
  <si>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</si>
  <si>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</si>
  <si>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</si>
  <si>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</si>
  <si>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</si>
  <si>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</si>
  <si>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</si>
  <si>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</si>
  <si>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</si>
  <si>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</si>
  <si>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</si>
  <si>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</si>
  <si>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</si>
  <si>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</si>
  <si>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</si>
  <si>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</si>
  <si>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</si>
  <si>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</si>
  <si>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</si>
  <si>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</si>
  <si>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</si>
  <si>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</si>
  <si>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</si>
  <si>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</si>
  <si>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</si>
  <si>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</si>
  <si>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</si>
  <si>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</si>
  <si>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</si>
  <si>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</si>
  <si>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</si>
  <si>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</si>
  <si>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</si>
  <si>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</si>
  <si>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</si>
  <si>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</si>
  <si>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</si>
  <si>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</si>
  <si>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</si>
  <si>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</si>
  <si>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</si>
  <si>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</si>
  <si>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</si>
  <si>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</si>
  <si>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</si>
  <si>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</si>
  <si>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</si>
  <si>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</si>
  <si>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</si>
  <si>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</si>
  <si>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</si>
  <si>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</si>
  <si>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</si>
  <si>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</si>
  <si>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</si>
  <si>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</si>
  <si>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</si>
  <si>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</si>
  <si>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</si>
  <si>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</si>
  <si>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</si>
  <si>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</si>
  <si>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</si>
  <si>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</si>
  <si>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</si>
  <si>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</si>
  <si>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</si>
  <si>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</si>
  <si>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</si>
  <si>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</si>
  <si>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</si>
  <si>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</si>
  <si>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</si>
  <si>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</si>
  <si>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</si>
  <si>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</si>
  <si>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</si>
  <si>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</si>
  <si>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</si>
  <si>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</si>
  <si>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</si>
  <si>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</si>
  <si>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</si>
  <si>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</si>
  <si>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</si>
  <si>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</si>
  <si>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</si>
  <si>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</si>
  <si>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</si>
  <si>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</si>
  <si>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</si>
  <si>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</si>
  <si>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</si>
  <si>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</si>
  <si>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</si>
  <si>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</si>
  <si>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</si>
  <si>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</si>
  <si>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</si>
  <si>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</si>
  <si>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</si>
  <si>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</si>
  <si>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</si>
  <si>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</si>
  <si>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</si>
  <si>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</si>
  <si>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</si>
  <si>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</si>
  <si>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</si>
  <si>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</si>
  <si>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</si>
  <si>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</si>
  <si>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</si>
  <si>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</si>
  <si>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</si>
  <si>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</si>
  <si>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</si>
  <si>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</si>
  <si>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</si>
  <si>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</si>
  <si>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</si>
  <si>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</si>
  <si>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</si>
  <si>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</si>
  <si>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</si>
  <si>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</si>
  <si>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</si>
  <si>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</si>
  <si>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</si>
  <si>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</si>
  <si>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</si>
  <si>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</si>
  <si>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</si>
  <si>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</si>
  <si>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</si>
  <si>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</si>
  <si>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</si>
  <si>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</si>
  <si>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</si>
  <si>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</si>
  <si>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</si>
  <si>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</si>
  <si>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</si>
  <si>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</si>
  <si>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</si>
  <si>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</si>
  <si>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</si>
  <si>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</si>
  <si>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</si>
  <si>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</si>
  <si>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</si>
  <si>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</si>
  <si>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</si>
  <si>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</si>
  <si>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</si>
  <si>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</si>
  <si>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</si>
  <si>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</si>
  <si>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</si>
  <si>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</si>
  <si>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</si>
  <si>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</si>
  <si>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</si>
  <si>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</si>
  <si>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</si>
  <si>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</si>
  <si>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</si>
  <si>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</si>
  <si>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</si>
  <si>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</si>
  <si>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</si>
  <si>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</si>
  <si>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</si>
  <si>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</si>
  <si>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</si>
  <si>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</si>
  <si>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</si>
  <si>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</si>
  <si>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</si>
  <si>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</si>
  <si>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</si>
  <si>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</si>
  <si>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</si>
  <si>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</si>
  <si>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</si>
  <si>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</si>
  <si>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</si>
  <si>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</si>
  <si>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</si>
  <si>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</si>
  <si>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</si>
  <si>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</si>
  <si>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</si>
  <si>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</si>
  <si>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</si>
  <si>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</si>
  <si>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</si>
  <si>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</si>
  <si>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</si>
  <si>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</si>
  <si>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</si>
  <si>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</si>
  <si>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</si>
  <si>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</si>
  <si>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</si>
  <si>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</si>
  <si>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</si>
  <si>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</si>
  <si>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</si>
  <si>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</si>
  <si>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</si>
  <si>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</si>
  <si>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</si>
  <si>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</si>
  <si>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</si>
  <si>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</si>
  <si>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</si>
  <si>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</si>
  <si>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</si>
  <si>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</si>
  <si>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</si>
  <si>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</si>
  <si>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</si>
  <si>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</si>
  <si>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</si>
  <si>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</si>
  <si>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</si>
  <si>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</si>
  <si>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</si>
  <si>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</si>
  <si>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</si>
  <si>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</si>
  <si>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</si>
  <si>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</si>
  <si>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</si>
  <si>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</si>
  <si>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</si>
  <si>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</si>
  <si>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</si>
  <si>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</si>
  <si>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</si>
  <si>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</si>
  <si>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</si>
  <si>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</si>
  <si>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</si>
  <si>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</si>
  <si>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</si>
  <si>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</si>
  <si>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</si>
  <si>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</si>
  <si>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</si>
  <si>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</si>
  <si>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</si>
  <si>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</si>
  <si>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</si>
  <si>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</si>
  <si>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</si>
  <si>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</si>
  <si>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</si>
  <si>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</si>
  <si>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</si>
  <si>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</si>
  <si>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</si>
  <si>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</si>
  <si>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</si>
  <si>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</si>
  <si>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</si>
  <si>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</si>
  <si>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</si>
  <si>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</si>
  <si>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</si>
  <si>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</si>
  <si>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</si>
  <si>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</si>
  <si>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</si>
  <si>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</si>
  <si>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</si>
  <si>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</si>
  <si>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</si>
  <si>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</si>
  <si>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</si>
  <si>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</si>
  <si>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</si>
  <si>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</si>
  <si>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</si>
  <si>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</si>
  <si>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</si>
  <si>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</si>
  <si>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</si>
  <si>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</si>
  <si>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</si>
  <si>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</si>
  <si>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</si>
  <si>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</si>
  <si>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</si>
  <si>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</si>
  <si>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</si>
  <si>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</si>
  <si>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</si>
  <si>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</si>
  <si>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</si>
  <si>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</si>
  <si>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</si>
  <si>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</si>
  <si>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</si>
  <si>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</si>
  <si>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</si>
  <si>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</si>
  <si>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</si>
  <si>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</si>
  <si>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</si>
  <si>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</si>
  <si>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</si>
  <si>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</si>
  <si>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</si>
  <si>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</si>
  <si>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</si>
  <si>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</si>
  <si>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</si>
  <si>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</si>
  <si>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</si>
  <si>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</si>
  <si>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</si>
  <si>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</si>
  <si>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</si>
  <si>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</si>
  <si>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</si>
  <si>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</si>
  <si>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</si>
  <si>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</si>
  <si>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</si>
  <si>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</si>
  <si>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</si>
  <si>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</si>
  <si>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</si>
  <si>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</si>
  <si>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</si>
  <si>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</si>
  <si>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</si>
  <si>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</si>
  <si>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</si>
  <si>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</si>
  <si>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</si>
  <si>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</si>
  <si>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</si>
  <si>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</si>
  <si>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</si>
  <si>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</si>
  <si>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</si>
  <si>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</si>
  <si>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</si>
  <si>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</si>
  <si>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</si>
  <si>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</si>
  <si>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</si>
  <si>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</si>
  <si>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</si>
  <si>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</si>
  <si>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</si>
  <si>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</si>
  <si>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</si>
  <si>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</si>
  <si>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</si>
  <si>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</si>
  <si>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</si>
  <si>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</si>
  <si>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</si>
  <si>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</si>
  <si>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</si>
  <si>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</si>
  <si>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</si>
  <si>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</si>
  <si>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</si>
  <si>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</si>
  <si>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</si>
  <si>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</si>
  <si>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</si>
  <si>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</si>
  <si>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</si>
  <si>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</si>
  <si>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</si>
  <si>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</si>
  <si>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</si>
  <si>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</si>
  <si>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</si>
  <si>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</si>
  <si>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</si>
  <si>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</si>
  <si>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</si>
  <si>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</si>
  <si>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</si>
  <si>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</si>
  <si>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</si>
  <si>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</si>
  <si>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</si>
  <si>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</si>
  <si>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</si>
  <si>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</si>
  <si>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</si>
  <si>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</si>
  <si>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</si>
  <si>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</si>
  <si>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</si>
  <si>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</si>
  <si>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</si>
  <si>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</si>
  <si>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</si>
  <si>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</si>
  <si>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</si>
  <si>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</si>
  <si>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</si>
  <si>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</si>
  <si>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</si>
  <si>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</si>
  <si>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</si>
  <si>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</si>
  <si>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</si>
  <si>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</si>
  <si>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</si>
  <si>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</si>
  <si>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</si>
  <si>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</si>
  <si>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</si>
  <si>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</si>
  <si>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</si>
  <si>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</si>
  <si>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</si>
  <si>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</si>
  <si>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</si>
  <si>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</si>
  <si>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</si>
  <si>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</si>
  <si>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</si>
  <si>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</si>
  <si>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</si>
  <si>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</si>
  <si>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</si>
  <si>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</si>
  <si>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</si>
  <si>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</si>
  <si>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</si>
  <si>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</si>
  <si>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</si>
  <si>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</si>
  <si>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</si>
  <si>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</si>
  <si>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</si>
  <si>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</si>
  <si>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</si>
  <si>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</si>
  <si>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</si>
  <si>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</si>
  <si>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</si>
  <si>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</si>
  <si>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</si>
  <si>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</si>
  <si>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</si>
  <si>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</si>
  <si>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</si>
  <si>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</si>
  <si>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</si>
  <si>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</si>
  <si>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</si>
  <si>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</si>
  <si>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</si>
  <si>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</si>
  <si>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</si>
  <si>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</si>
  <si>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</si>
  <si>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</si>
  <si>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</si>
  <si>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</si>
  <si>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</si>
  <si>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</si>
  <si>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</si>
  <si>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</si>
  <si>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</si>
  <si>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</si>
  <si>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</si>
  <si>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</si>
  <si>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</si>
  <si>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</si>
  <si>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</si>
  <si>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</si>
  <si>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</si>
  <si>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</si>
  <si>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</si>
  <si>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</si>
  <si>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</si>
  <si>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</si>
  <si>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</si>
  <si>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</si>
  <si>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</si>
  <si>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</si>
  <si>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</si>
  <si>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</si>
  <si>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</si>
  <si>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</si>
  <si>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</si>
  <si>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</si>
  <si>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</si>
  <si>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</si>
  <si>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</si>
  <si>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</si>
  <si>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</si>
  <si>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</si>
  <si>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</si>
  <si>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</si>
  <si>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</si>
  <si>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</si>
  <si>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</si>
  <si>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</si>
  <si>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</si>
  <si>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</si>
  <si>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</si>
  <si>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</si>
  <si>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</si>
  <si>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</si>
  <si>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</si>
  <si>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</si>
  <si>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</si>
  <si>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</si>
  <si>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</si>
  <si>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</si>
  <si>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</si>
  <si>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</si>
  <si>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</si>
  <si>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</si>
  <si>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</si>
  <si>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</si>
  <si>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</si>
  <si>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</si>
  <si>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</si>
  <si>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</si>
  <si>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</si>
  <si>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</si>
  <si>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</si>
  <si>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</si>
  <si>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</si>
  <si>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</si>
  <si>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</si>
  <si>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</si>
  <si>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</si>
  <si>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</si>
  <si>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</si>
  <si>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</si>
  <si>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</si>
  <si>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</si>
  <si>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</si>
  <si>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</si>
  <si>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</si>
  <si>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</si>
  <si>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</si>
  <si>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</si>
  <si>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</si>
  <si>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</si>
  <si>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</si>
  <si>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</si>
  <si>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</si>
  <si>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</si>
  <si>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</si>
  <si>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</si>
  <si>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</si>
  <si>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</si>
  <si>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</si>
  <si>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</si>
  <si>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</si>
  <si>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</si>
  <si>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</si>
  <si>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</si>
  <si>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</si>
  <si>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</si>
  <si>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</si>
  <si>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</si>
  <si>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</si>
  <si>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</si>
  <si>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</si>
  <si>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</si>
  <si>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</si>
  <si>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</si>
  <si>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</si>
  <si>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</si>
  <si>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</si>
  <si>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</si>
  <si>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</si>
  <si>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</si>
  <si>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</si>
  <si>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</si>
  <si>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</si>
  <si>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</si>
  <si>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</si>
  <si>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</si>
  <si>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</si>
  <si>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</si>
  <si>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</si>
  <si>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</si>
  <si>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</si>
  <si>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</si>
  <si>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</si>
  <si>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</si>
  <si>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</si>
  <si>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</si>
  <si>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</si>
  <si>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</si>
  <si>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</si>
  <si>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</si>
  <si>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</si>
  <si>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</si>
  <si>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</si>
  <si>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</si>
  <si>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</si>
  <si>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</si>
  <si>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</si>
  <si>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</si>
  <si>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</si>
  <si>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</si>
  <si>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</si>
  <si>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</si>
  <si>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</si>
  <si>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</si>
  <si>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</si>
  <si>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</si>
  <si>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</si>
  <si>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</si>
  <si>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</si>
  <si>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</si>
  <si>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</si>
  <si>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</si>
  <si>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</si>
  <si>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</si>
  <si>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</si>
  <si>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</si>
  <si>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</si>
  <si>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</si>
  <si>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</si>
  <si>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</si>
  <si>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</si>
  <si>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</si>
  <si>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</si>
  <si>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</si>
  <si>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</si>
  <si>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</si>
  <si>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</si>
  <si>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</si>
  <si>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</si>
  <si>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</si>
  <si>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</si>
  <si>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</si>
  <si>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</si>
  <si>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</si>
  <si>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</si>
  <si>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</si>
  <si>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</si>
  <si>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</si>
  <si>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</si>
  <si>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</si>
  <si>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</si>
  <si>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</si>
  <si>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</si>
  <si>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</si>
  <si>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</si>
  <si>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</si>
  <si>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</si>
  <si>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</si>
  <si>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</si>
  <si>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</si>
  <si>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</si>
  <si>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</si>
  <si>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</si>
  <si>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</si>
  <si>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</si>
  <si>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</si>
  <si>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</si>
  <si>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</si>
  <si>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</si>
  <si>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</si>
  <si>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</si>
  <si>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</si>
  <si>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</si>
  <si>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</si>
  <si>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</si>
  <si>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</si>
  <si>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</si>
  <si>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</si>
  <si>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</si>
  <si>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</si>
  <si>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</si>
  <si>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</si>
  <si>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</si>
  <si>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</si>
  <si>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</si>
  <si>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</si>
  <si>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</si>
  <si>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</si>
  <si>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</si>
  <si>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</si>
  <si>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</si>
  <si>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</si>
  <si>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</si>
  <si>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</si>
  <si>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</si>
  <si>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</si>
  <si>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</si>
  <si>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</si>
  <si>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</si>
  <si>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</si>
  <si>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</si>
  <si>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</si>
  <si>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</si>
  <si>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</si>
  <si>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</si>
  <si>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</si>
  <si>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</si>
  <si>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</si>
  <si>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</si>
  <si>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</si>
  <si>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</si>
  <si>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</si>
  <si>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</si>
  <si>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</si>
  <si>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</si>
  <si>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</si>
  <si>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</si>
  <si>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</si>
  <si>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</si>
  <si>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</si>
  <si>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</si>
  <si>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</si>
  <si>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</si>
  <si>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</si>
  <si>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</si>
  <si>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</si>
  <si>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</si>
  <si>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</si>
  <si>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</si>
  <si>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</si>
  <si>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</si>
  <si>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</si>
  <si>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</si>
  <si>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</si>
  <si>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</si>
  <si>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</si>
  <si>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</si>
  <si>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</si>
  <si>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</si>
  <si>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</si>
  <si>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</si>
  <si>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</si>
  <si>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</si>
  <si>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</si>
  <si>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</si>
  <si>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</si>
  <si>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</si>
  <si>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</si>
  <si>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</si>
  <si>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</si>
  <si>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</si>
  <si>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</si>
  <si>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</si>
  <si>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</si>
  <si>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</si>
  <si>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</si>
  <si>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</si>
  <si>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</si>
  <si>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</si>
  <si>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</si>
  <si>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</si>
  <si>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</si>
  <si>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</si>
  <si>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</si>
  <si>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</si>
  <si>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</si>
  <si>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</si>
  <si>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</si>
  <si>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</si>
  <si>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</si>
  <si>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</si>
  <si>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</si>
  <si>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</si>
  <si>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</si>
  <si>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</si>
  <si>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</si>
  <si>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</si>
  <si>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</si>
  <si>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</si>
  <si>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</si>
  <si>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</si>
  <si>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</si>
  <si>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</si>
  <si>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</si>
  <si>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</si>
  <si>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</si>
  <si>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</si>
  <si>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</si>
  <si>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</si>
  <si>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</si>
  <si>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</si>
  <si>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</si>
  <si>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</si>
  <si>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</si>
  <si>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</si>
  <si>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</si>
  <si>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</si>
  <si>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</si>
  <si>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</si>
  <si>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</si>
  <si>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</si>
  <si>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</si>
  <si>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</si>
  <si>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</si>
  <si>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</si>
  <si>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</si>
  <si>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</si>
  <si>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</si>
  <si>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</si>
  <si>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</si>
  <si>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</si>
  <si>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</si>
  <si>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</si>
  <si>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</si>
  <si>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</si>
  <si>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</si>
  <si>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</si>
  <si>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</si>
  <si>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</si>
  <si>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</si>
  <si>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</si>
  <si>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</si>
  <si>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</si>
  <si>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</si>
  <si>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</si>
  <si>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</si>
  <si>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</si>
  <si>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</si>
  <si>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</si>
  <si>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</si>
  <si>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</si>
  <si>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</si>
  <si>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</si>
  <si>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</si>
  <si>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</si>
  <si>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</si>
  <si>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</si>
  <si>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</si>
  <si>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</si>
  <si>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</si>
  <si>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</si>
  <si>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</si>
  <si>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</si>
  <si>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</si>
  <si>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</si>
  <si>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</si>
  <si>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</si>
  <si>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</si>
  <si>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</si>
  <si>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</si>
  <si>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</si>
  <si>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</si>
  <si>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</si>
  <si>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</si>
  <si>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</si>
  <si>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</si>
  <si>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</si>
  <si>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</si>
  <si>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</si>
  <si>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</si>
  <si>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</si>
  <si>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</si>
  <si>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</si>
  <si>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</si>
  <si>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</si>
  <si>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</si>
  <si>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</si>
  <si>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</si>
  <si>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</si>
  <si>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</si>
  <si>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</si>
  <si>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</si>
  <si>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</si>
  <si>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</si>
  <si>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</si>
  <si>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</si>
  <si>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</si>
  <si>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</si>
  <si>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</si>
  <si>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</si>
  <si>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</si>
  <si>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</si>
  <si>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</si>
  <si>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</si>
  <si>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</si>
  <si>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</si>
  <si>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</si>
  <si>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</si>
  <si>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</si>
  <si>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</si>
  <si>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</si>
  <si>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</si>
  <si>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</si>
  <si>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</si>
  <si>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</si>
  <si>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</si>
  <si>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</si>
  <si>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</si>
  <si>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</si>
  <si>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</si>
  <si>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</si>
  <si>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</si>
  <si>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</si>
  <si>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</si>
  <si>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</si>
  <si>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</si>
  <si>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</si>
  <si>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</si>
  <si>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</si>
  <si>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</si>
  <si>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</si>
  <si>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</si>
  <si>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</si>
  <si>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</si>
  <si>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</si>
  <si>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</si>
  <si>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</si>
  <si>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</si>
  <si>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</si>
  <si>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</si>
  <si>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</si>
  <si>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</si>
  <si>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</si>
  <si>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</si>
  <si>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</si>
  <si>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</si>
  <si>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</si>
  <si>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</si>
  <si>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</si>
  <si>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</si>
  <si>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</si>
  <si>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</si>
  <si>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</si>
  <si>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</si>
  <si>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</si>
  <si>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</si>
  <si>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</si>
  <si>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</si>
  <si>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</si>
  <si>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</si>
  <si>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</si>
  <si>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</si>
  <si>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</si>
  <si>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</si>
  <si>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</si>
  <si>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</si>
  <si>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</si>
  <si>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</si>
  <si>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</si>
  <si>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</si>
  <si>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</si>
  <si>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</si>
  <si>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</si>
  <si>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</si>
  <si>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</si>
  <si>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</si>
  <si>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</si>
  <si>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</si>
  <si>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</si>
  <si>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</si>
  <si>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</si>
  <si>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</si>
  <si>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</si>
  <si>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</si>
  <si>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</si>
  <si>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</si>
  <si>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</si>
  <si>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</si>
  <si>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</si>
  <si>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</si>
  <si>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</si>
  <si>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</si>
  <si>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</si>
  <si>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</si>
  <si>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</si>
  <si>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</si>
  <si>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</si>
  <si>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</si>
  <si>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</si>
  <si>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</si>
  <si>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</si>
  <si>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</si>
  <si>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</si>
  <si>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</si>
  <si>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</si>
  <si>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</si>
  <si>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</si>
  <si>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</si>
  <si>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</si>
  <si>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</si>
  <si>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</si>
  <si>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</si>
  <si>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</si>
  <si>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</si>
  <si>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</si>
  <si>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</si>
  <si>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</si>
  <si>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</si>
  <si>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</si>
  <si>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</si>
  <si>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</si>
  <si>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</si>
  <si>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</si>
  <si>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</si>
  <si>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</si>
  <si>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</si>
  <si>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</si>
  <si>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</si>
  <si>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</si>
  <si>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</si>
  <si>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</si>
  <si>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</si>
  <si>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</si>
  <si>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</si>
  <si>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</si>
  <si>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</si>
  <si>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</si>
  <si>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</si>
  <si>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</si>
  <si>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</si>
  <si>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</si>
  <si>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</si>
  <si>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</si>
  <si>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</si>
  <si>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</si>
  <si>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</si>
  <si>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</si>
  <si>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</si>
  <si>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</si>
  <si>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</si>
  <si>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</si>
  <si>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</si>
  <si>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</si>
  <si>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</si>
  <si>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</si>
  <si>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</si>
  <si>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</si>
  <si>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</si>
  <si>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</si>
  <si>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</si>
  <si>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</si>
  <si>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</si>
  <si>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</si>
  <si>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</si>
  <si>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</si>
  <si>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</si>
  <si>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</si>
  <si>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</si>
  <si>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</si>
  <si>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</si>
  <si>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</si>
  <si>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</si>
  <si>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</si>
  <si>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</si>
  <si>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</si>
  <si>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</si>
  <si>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</si>
  <si>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</si>
  <si>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</si>
  <si>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</si>
  <si>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</si>
  <si>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</si>
  <si>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</si>
  <si>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</si>
  <si>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</si>
  <si>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</si>
  <si>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</si>
  <si>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</si>
  <si>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</si>
  <si>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</si>
  <si>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</si>
  <si>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</si>
  <si>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</si>
  <si>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</si>
  <si>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</si>
  <si>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</si>
  <si>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</si>
  <si>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</si>
  <si>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</si>
  <si>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</si>
  <si>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</si>
  <si>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</si>
  <si>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</si>
  <si>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</si>
  <si>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</si>
  <si>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</si>
  <si>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</si>
  <si>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</si>
  <si>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</si>
  <si>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</si>
  <si>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</si>
  <si>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</si>
  <si>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</si>
  <si>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</si>
  <si>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</si>
  <si>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</si>
  <si>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</si>
  <si>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</si>
  <si>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</si>
  <si>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</si>
  <si>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</si>
  <si>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</si>
  <si>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</si>
  <si>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</si>
  <si>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</si>
  <si>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</si>
  <si>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</si>
  <si>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</si>
  <si>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</si>
  <si>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</si>
  <si>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</si>
  <si>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</si>
  <si>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</si>
  <si>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</si>
  <si>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</si>
  <si>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</si>
  <si>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</si>
  <si>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</si>
  <si>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</si>
  <si>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</si>
  <si>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</si>
  <si>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</si>
  <si>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</si>
  <si>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</si>
  <si>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</si>
  <si>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</si>
  <si>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</si>
  <si>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</si>
  <si>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</si>
  <si>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</si>
  <si>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</si>
  <si>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</si>
  <si>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</si>
  <si>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</si>
  <si>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</si>
  <si>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</si>
  <si>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</si>
  <si>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</si>
  <si>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</si>
  <si>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</si>
  <si>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</si>
  <si>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</si>
  <si>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</si>
  <si>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</si>
  <si>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</si>
  <si>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</si>
  <si>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</si>
  <si>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</si>
  <si>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</si>
  <si>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</si>
  <si>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</si>
  <si>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</si>
  <si>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</si>
  <si>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</si>
  <si>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</si>
  <si>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</si>
  <si>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</si>
  <si>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</si>
  <si>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</si>
  <si>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</si>
  <si>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</si>
  <si>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</si>
  <si>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</si>
  <si>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</si>
  <si>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</si>
  <si>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</si>
  <si>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</si>
  <si>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</si>
  <si>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</si>
  <si>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</si>
  <si>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</si>
  <si>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</si>
  <si>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</si>
  <si>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</si>
  <si>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</si>
  <si>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</si>
  <si>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</si>
  <si>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</si>
  <si>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</si>
  <si>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</si>
  <si>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</si>
  <si>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</si>
  <si>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</si>
  <si>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</si>
  <si>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</si>
  <si>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</si>
  <si>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</si>
  <si>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</si>
  <si>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</si>
  <si>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</si>
  <si>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</si>
  <si>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</si>
  <si>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</si>
  <si>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</si>
  <si>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</si>
  <si>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</si>
  <si>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</si>
  <si>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</si>
  <si>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</si>
  <si>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</si>
  <si>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</si>
  <si>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</si>
  <si>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</si>
  <si>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</si>
  <si>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</si>
  <si>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</si>
  <si>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</si>
  <si>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</si>
  <si>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</si>
  <si>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</si>
  <si>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</si>
  <si>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</si>
  <si>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</si>
  <si>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</si>
  <si>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</si>
  <si>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</si>
  <si>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</si>
  <si>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</si>
  <si>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</si>
  <si>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</si>
  <si>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</si>
  <si>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</si>
  <si>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</si>
  <si>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</si>
  <si>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</si>
  <si>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</si>
  <si>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</si>
  <si>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</si>
  <si>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</si>
  <si>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</si>
  <si>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</si>
  <si>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</si>
  <si>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</si>
  <si>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</si>
  <si>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</si>
  <si>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</si>
  <si>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</si>
  <si>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</si>
  <si>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</si>
  <si>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</si>
  <si>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</si>
  <si>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</si>
  <si>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</si>
  <si>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</si>
  <si>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</si>
  <si>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</si>
  <si>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</si>
  <si>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</si>
  <si>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</si>
  <si>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</si>
  <si>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</si>
  <si>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</si>
  <si>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</si>
  <si>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</si>
  <si>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</si>
  <si>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</si>
  <si>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</si>
  <si>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</si>
  <si>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</si>
  <si>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</si>
  <si>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</si>
  <si>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</si>
  <si>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</si>
  <si>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</si>
  <si>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</si>
  <si>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</si>
  <si>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</si>
  <si>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</si>
  <si>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</si>
  <si>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</si>
  <si>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</si>
  <si>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</si>
  <si>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</si>
  <si>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</si>
  <si>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</si>
  <si>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</si>
  <si>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</si>
  <si>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</si>
  <si>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</si>
  <si>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</si>
  <si>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</si>
  <si>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</si>
  <si>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</si>
  <si>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</si>
  <si>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</si>
  <si>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</si>
  <si>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</si>
  <si>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</si>
  <si>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</si>
  <si>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</si>
  <si>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</si>
  <si>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</si>
  <si>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</si>
  <si>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</si>
  <si>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</si>
  <si>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</si>
  <si>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</si>
  <si>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</si>
  <si>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</si>
  <si>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</si>
  <si>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</si>
  <si>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</si>
  <si>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</si>
  <si>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</si>
  <si>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</si>
  <si>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</si>
  <si>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</si>
  <si>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</si>
  <si>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</si>
  <si>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</si>
  <si>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</si>
  <si>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</si>
  <si>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</si>
  <si>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</si>
  <si>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</si>
  <si>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</si>
  <si>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</si>
  <si>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</si>
  <si>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</si>
  <si>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</si>
  <si>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</si>
  <si>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</si>
  <si>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</si>
  <si>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</si>
  <si>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</si>
  <si>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</si>
  <si>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</si>
  <si>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</si>
  <si>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</si>
  <si>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</si>
  <si>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</si>
  <si>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</si>
  <si>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</si>
  <si>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</si>
  <si>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</si>
  <si>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</si>
  <si>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</si>
  <si>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</si>
  <si>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</si>
  <si>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</si>
  <si>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</si>
  <si>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</si>
  <si>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</si>
  <si>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</si>
  <si>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</si>
  <si>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</si>
  <si>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</si>
  <si>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</si>
  <si>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</si>
  <si>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</si>
  <si>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</si>
  <si>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</si>
  <si>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</si>
  <si>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</si>
  <si>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</si>
  <si>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</si>
  <si>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</si>
  <si>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</si>
  <si>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</si>
  <si>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</si>
  <si>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</si>
  <si>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</si>
  <si>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</si>
  <si>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</si>
  <si>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</si>
  <si>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</si>
  <si>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</si>
  <si>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</si>
  <si>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</si>
  <si>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</si>
  <si>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</si>
  <si>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</si>
  <si>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</si>
  <si>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</si>
  <si>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</si>
  <si>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</si>
  <si>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</si>
  <si>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</si>
  <si>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</si>
  <si>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</si>
  <si>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</si>
  <si>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</si>
  <si>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</si>
  <si>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</si>
  <si>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</si>
  <si>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</si>
  <si>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</si>
  <si>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</si>
  <si>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</si>
  <si>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</si>
  <si>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</si>
  <si>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</si>
  <si>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</si>
  <si>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</si>
  <si>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</si>
  <si>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</si>
  <si>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</si>
  <si>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</si>
  <si>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</si>
  <si>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</si>
  <si>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</si>
  <si>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</si>
  <si>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</si>
  <si>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</si>
  <si>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</si>
  <si>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</si>
  <si>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</si>
  <si>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</si>
  <si>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</si>
  <si>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</si>
  <si>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</si>
  <si>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</si>
  <si>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</si>
  <si>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</si>
  <si>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</si>
  <si>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</si>
  <si>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</si>
  <si>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</si>
  <si>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</si>
  <si>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</si>
  <si>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</si>
  <si>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</si>
  <si>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</si>
  <si>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</si>
  <si>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</si>
  <si>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</si>
  <si>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</si>
  <si>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</si>
  <si>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</si>
  <si>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</si>
  <si>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</si>
  <si>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</si>
  <si>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</si>
  <si>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</si>
  <si>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</si>
  <si>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</si>
  <si>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</si>
  <si>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</si>
  <si>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</si>
  <si>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</si>
  <si>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</si>
  <si>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</si>
  <si>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</si>
  <si>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</si>
  <si>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</si>
  <si>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</si>
  <si>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</si>
  <si>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</si>
  <si>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</si>
  <si>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</si>
  <si>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</si>
  <si>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</si>
  <si>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</si>
  <si>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</si>
  <si>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</si>
  <si>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</si>
  <si>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</si>
  <si>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</si>
  <si>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</si>
  <si>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</si>
  <si>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</si>
  <si>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</si>
  <si>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</si>
  <si>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</si>
  <si>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</si>
  <si>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</si>
  <si>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</si>
  <si>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</si>
  <si>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</si>
  <si>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</si>
  <si>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</si>
  <si>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</si>
  <si>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</si>
  <si>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</si>
  <si>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</si>
  <si>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</si>
  <si>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</si>
  <si>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</si>
  <si>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</si>
  <si>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</si>
  <si>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</si>
  <si>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</si>
  <si>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</si>
  <si>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</si>
  <si>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</si>
  <si>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</si>
  <si>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</si>
  <si>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</si>
  <si>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</si>
  <si>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</si>
  <si>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</si>
  <si>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</si>
  <si>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</si>
  <si>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</si>
  <si>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</si>
  <si>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</si>
  <si>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</si>
  <si>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</si>
  <si>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</si>
  <si>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</si>
  <si>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</si>
  <si>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</si>
  <si>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</si>
  <si>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</si>
  <si>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</si>
  <si>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</si>
  <si>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</si>
  <si>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</si>
  <si>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</si>
  <si>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</si>
  <si>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</si>
  <si>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</si>
  <si>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</si>
  <si>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</si>
  <si>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</si>
  <si>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</si>
  <si>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</si>
  <si>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</si>
  <si>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</si>
  <si>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</si>
  <si>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</si>
  <si>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</si>
  <si>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</si>
  <si>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</si>
  <si>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</si>
  <si>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</si>
  <si>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</si>
  <si>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</si>
  <si>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</si>
  <si>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</si>
  <si>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</si>
  <si>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</si>
  <si>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</si>
  <si>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</si>
  <si>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</si>
  <si>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</si>
  <si>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</si>
  <si>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</si>
  <si>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</si>
  <si>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</si>
  <si>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</si>
  <si>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</si>
  <si>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</si>
  <si>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</si>
  <si>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</si>
  <si>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</si>
  <si>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</si>
  <si>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</si>
  <si>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</si>
  <si>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</si>
  <si>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</si>
  <si>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</si>
  <si>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</si>
  <si>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</si>
  <si>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</si>
  <si>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</si>
  <si>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</si>
  <si>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</si>
  <si>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</si>
  <si>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</si>
  <si>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</si>
  <si>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</si>
  <si>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</si>
  <si>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</si>
  <si>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</si>
  <si>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</si>
  <si>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</si>
  <si>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</si>
  <si>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</si>
  <si>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</si>
  <si>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</si>
  <si>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</si>
  <si>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</si>
  <si>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</si>
  <si>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</si>
  <si>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</si>
  <si>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</si>
  <si>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</si>
  <si>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</si>
  <si>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</si>
  <si>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</si>
  <si>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</si>
  <si>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</si>
  <si>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</si>
  <si>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</si>
  <si>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</si>
  <si>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</si>
  <si>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</si>
  <si>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</si>
  <si>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</si>
  <si>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</si>
  <si>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</si>
  <si>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</si>
  <si>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</si>
  <si>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</si>
  <si>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</si>
  <si>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</si>
  <si>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</si>
  <si>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</si>
  <si>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</si>
  <si>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</si>
  <si>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</si>
  <si>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</si>
  <si>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</si>
  <si>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</si>
  <si>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</si>
  <si>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</si>
  <si>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</si>
  <si>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</si>
  <si>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</si>
  <si>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</si>
  <si>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</si>
  <si>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</si>
  <si>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</si>
  <si>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</si>
  <si>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</si>
  <si>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</si>
  <si>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</si>
  <si>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</si>
  <si>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</si>
  <si>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</si>
  <si>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</si>
  <si>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</si>
  <si>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</si>
  <si>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</si>
  <si>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</si>
  <si>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</si>
  <si>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</si>
  <si>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</si>
  <si>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</si>
  <si>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</si>
  <si>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</si>
  <si>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</si>
  <si>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</si>
  <si>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</si>
  <si>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</si>
  <si>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</si>
  <si>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</si>
  <si>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</si>
  <si>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</si>
  <si>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</si>
  <si>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</si>
  <si>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</si>
  <si>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</si>
  <si>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</si>
  <si>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</si>
  <si>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</si>
  <si>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</si>
  <si>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</si>
  <si>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</si>
  <si>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</si>
  <si>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</si>
  <si>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</si>
  <si>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</si>
  <si>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</si>
  <si>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</si>
  <si>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</si>
  <si>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</si>
  <si>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</si>
  <si>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</si>
  <si>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</si>
  <si>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</si>
  <si>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</si>
  <si>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</si>
  <si>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</si>
  <si>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</si>
  <si>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</si>
  <si>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</si>
  <si>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</si>
  <si>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</si>
  <si>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</si>
  <si>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</si>
  <si>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</si>
  <si>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</si>
  <si>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</si>
  <si>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</si>
  <si>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</si>
  <si>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</si>
  <si>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</si>
  <si>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</si>
  <si>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</si>
  <si>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</si>
  <si>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</si>
  <si>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</si>
  <si>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</si>
  <si>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</si>
  <si>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</si>
  <si>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</si>
  <si>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</si>
  <si>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</si>
  <si>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</si>
  <si>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</si>
  <si>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</si>
  <si>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</si>
  <si>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</si>
  <si>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</si>
  <si>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</si>
  <si>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</si>
  <si>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</si>
  <si>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</si>
  <si>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</si>
  <si>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</si>
  <si>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</si>
  <si>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</si>
  <si>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</si>
  <si>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</si>
  <si>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</si>
  <si>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</si>
  <si>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</si>
  <si>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</si>
  <si>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</si>
  <si>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</si>
  <si>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</si>
  <si>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</si>
  <si>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</si>
  <si>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</si>
  <si>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</si>
  <si>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</si>
  <si>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</si>
  <si>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</si>
  <si>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</si>
  <si>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</si>
  <si>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</si>
  <si>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</si>
  <si>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</si>
  <si>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</si>
  <si>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</si>
  <si>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</si>
  <si>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</si>
  <si>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</si>
  <si>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</si>
  <si>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</si>
  <si>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</si>
  <si>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</si>
  <si>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</si>
  <si>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</si>
  <si>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</si>
  <si>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</si>
  <si>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</si>
  <si>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</si>
  <si>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</si>
  <si>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</si>
  <si>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</si>
  <si>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</si>
  <si>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</si>
  <si>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</si>
  <si>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</si>
  <si>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</si>
  <si>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</si>
  <si>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</si>
  <si>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</si>
  <si>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</si>
  <si>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</si>
  <si>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</si>
  <si>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</si>
  <si>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</si>
  <si>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</si>
  <si>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</si>
  <si>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</si>
  <si>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</si>
  <si>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</si>
  <si>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</si>
  <si>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</si>
  <si>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</si>
  <si>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</si>
  <si>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</si>
  <si>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</si>
  <si>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</si>
  <si>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</si>
  <si>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</si>
  <si>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</si>
  <si>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</si>
  <si>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</si>
  <si>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</si>
  <si>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</si>
  <si>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</si>
  <si>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</si>
  <si>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</si>
  <si>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</si>
  <si>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</si>
  <si>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</si>
  <si>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</si>
  <si>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</si>
  <si>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</si>
  <si>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</si>
  <si>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</si>
  <si>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</si>
  <si>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</si>
  <si>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</si>
  <si>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</si>
  <si>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</si>
  <si>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</si>
  <si>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</si>
  <si>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</si>
  <si>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</si>
  <si>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</si>
  <si>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</si>
  <si>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</si>
  <si>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</si>
  <si>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</si>
  <si>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</si>
  <si>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</si>
  <si>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</si>
  <si>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</si>
  <si>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</si>
  <si>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</si>
  <si>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</si>
  <si>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</si>
  <si>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</si>
  <si>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</si>
  <si>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</si>
  <si>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</si>
  <si>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</si>
  <si>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</si>
  <si>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</si>
  <si>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</si>
  <si>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</si>
  <si>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</si>
  <si>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</si>
  <si>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</si>
  <si>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</si>
  <si>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</si>
  <si>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</si>
  <si>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</si>
  <si>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</si>
  <si>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</si>
  <si>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</si>
  <si>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</si>
  <si>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</si>
  <si>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</si>
  <si>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</si>
  <si>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</si>
  <si>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</si>
  <si>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</si>
  <si>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</si>
  <si>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</si>
  <si>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</si>
  <si>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</si>
  <si>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</si>
  <si>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</si>
  <si>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</si>
  <si>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</si>
  <si>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</si>
  <si>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</si>
  <si>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</si>
  <si>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</si>
  <si>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</si>
  <si>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</si>
  <si>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</si>
  <si>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</si>
  <si>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</si>
  <si>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</si>
  <si>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</si>
  <si>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</si>
  <si>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</si>
  <si>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</si>
  <si>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</si>
  <si>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</si>
  <si>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</si>
  <si>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</si>
  <si>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</si>
  <si>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</si>
  <si>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</si>
  <si>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</si>
  <si>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</si>
  <si>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</si>
  <si>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</si>
  <si>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</si>
  <si>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</si>
  <si>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</si>
  <si>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</si>
  <si>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</si>
  <si>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</si>
  <si>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</si>
  <si>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</si>
  <si>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</si>
  <si>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</si>
  <si>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</si>
  <si>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</si>
  <si>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</si>
  <si>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</si>
  <si>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</si>
  <si>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</si>
  <si>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</si>
  <si>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</si>
  <si>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</si>
  <si>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</si>
  <si>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</si>
  <si>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</si>
  <si>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</si>
  <si>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</si>
  <si>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</si>
  <si>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</si>
  <si>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</si>
  <si>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</si>
  <si>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</si>
  <si>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</si>
  <si>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</si>
  <si>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</si>
  <si>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</si>
  <si>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</si>
  <si>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</si>
  <si>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</si>
  <si>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</si>
  <si>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</si>
  <si>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</si>
  <si>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</si>
  <si>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</si>
  <si>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</si>
  <si>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</si>
  <si>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</si>
  <si>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</si>
  <si>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</si>
  <si>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</si>
  <si>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</si>
  <si>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</si>
  <si>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</si>
  <si>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</si>
  <si>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</si>
  <si>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</si>
  <si>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</si>
  <si>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</si>
  <si>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</si>
  <si>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</si>
  <si>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</si>
  <si>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</si>
  <si>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</si>
  <si>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</si>
  <si>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</si>
  <si>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</si>
  <si>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</si>
  <si>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</si>
  <si>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</si>
  <si>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</si>
  <si>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</si>
  <si>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</si>
  <si>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</si>
  <si>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</si>
  <si>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</si>
  <si>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</si>
  <si>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</si>
  <si>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</si>
  <si>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</si>
  <si>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</si>
  <si>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</si>
  <si>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</si>
  <si>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</si>
  <si>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</si>
  <si>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</si>
  <si>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</si>
  <si>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</si>
  <si>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</si>
  <si>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</si>
  <si>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</si>
  <si>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</si>
  <si>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</si>
  <si>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</si>
  <si>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</si>
  <si>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</si>
  <si>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</si>
  <si>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</si>
  <si>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</si>
  <si>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</si>
  <si>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</si>
  <si>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</si>
  <si>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</si>
  <si>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</si>
  <si>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</si>
  <si>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</si>
  <si>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</si>
  <si>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</si>
  <si>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</si>
  <si>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</si>
  <si>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</si>
  <si>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</si>
  <si>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</si>
  <si>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</si>
  <si>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</si>
  <si>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</si>
  <si>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</si>
  <si>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</si>
  <si>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</si>
  <si>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</si>
  <si>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</si>
  <si>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</si>
  <si>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</si>
  <si>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</si>
  <si>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</si>
  <si>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</si>
  <si>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</si>
  <si>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</si>
  <si>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</si>
  <si>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</si>
  <si>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</si>
  <si>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</si>
  <si>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</si>
  <si>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</si>
  <si>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</si>
  <si>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</si>
  <si>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</si>
  <si>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</si>
  <si>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</si>
  <si>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</si>
  <si>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</si>
  <si>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</si>
  <si>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</si>
  <si>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</si>
  <si>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</si>
  <si>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</si>
  <si>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</si>
  <si>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</si>
  <si>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</si>
  <si>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</si>
  <si>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</si>
  <si>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</si>
  <si>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</si>
  <si>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</si>
  <si>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</si>
  <si>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</si>
  <si>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</si>
  <si>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</si>
  <si>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</si>
  <si>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</si>
  <si>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</si>
  <si>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</si>
  <si>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</si>
  <si>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</si>
  <si>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</si>
  <si>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</si>
  <si>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</si>
  <si>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</si>
  <si>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</si>
  <si>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</si>
  <si>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</si>
  <si>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</si>
  <si>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</si>
  <si>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</si>
  <si>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</si>
  <si>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</si>
  <si>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</si>
  <si>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</si>
  <si>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</si>
  <si>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</si>
  <si>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</si>
  <si>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</si>
  <si>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</si>
  <si>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</si>
  <si>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</si>
  <si>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</si>
  <si>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</si>
  <si>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</si>
  <si>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</si>
  <si>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</si>
  <si>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</si>
  <si>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</si>
  <si>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</si>
  <si>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</si>
  <si>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</si>
  <si>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</si>
  <si>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</si>
  <si>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</si>
  <si>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</si>
  <si>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</si>
  <si>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</si>
  <si>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</si>
  <si>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</si>
  <si>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</si>
  <si>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</si>
  <si>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</si>
  <si>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</si>
  <si>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</si>
  <si>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</si>
  <si>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</si>
  <si>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</si>
  <si>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</si>
  <si>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</si>
  <si>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</si>
  <si>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</si>
  <si>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</si>
  <si>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</si>
  <si>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</si>
  <si>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</si>
  <si>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</si>
  <si>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</si>
  <si>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</si>
  <si>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</si>
  <si>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</si>
  <si>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</si>
  <si>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</si>
  <si>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</si>
  <si>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</si>
  <si>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</si>
  <si>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</si>
  <si>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</si>
  <si>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</si>
  <si>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</si>
  <si>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</si>
  <si>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</si>
  <si>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</si>
  <si>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</si>
  <si>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</si>
  <si>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</si>
  <si>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</si>
  <si>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</si>
  <si>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</si>
  <si>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</si>
  <si>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</si>
  <si>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</si>
  <si>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</si>
  <si>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</si>
  <si>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</si>
  <si>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</si>
  <si>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</si>
  <si>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</si>
  <si>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</si>
  <si>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</si>
  <si>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</si>
  <si>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</si>
  <si>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</si>
  <si>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</si>
  <si>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</si>
  <si>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</si>
  <si>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</si>
  <si>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</si>
  <si>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</si>
  <si>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</si>
  <si>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</si>
  <si>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</si>
  <si>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</si>
  <si>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</si>
  <si>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</si>
  <si>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</si>
  <si>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</si>
  <si>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</si>
  <si>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</si>
  <si>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</si>
  <si>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</si>
  <si>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</si>
  <si>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</si>
  <si>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</si>
  <si>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</si>
  <si>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</si>
  <si>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</si>
  <si>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</si>
  <si>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</si>
  <si>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</si>
  <si>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</si>
  <si>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</si>
  <si>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</si>
  <si>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</si>
  <si>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</si>
  <si>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</si>
  <si>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</si>
  <si>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</si>
  <si>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</si>
  <si>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</si>
  <si>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</si>
  <si>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</si>
  <si>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</si>
  <si>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</si>
  <si>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</si>
  <si>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</si>
  <si>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</si>
  <si>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</si>
  <si>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</si>
  <si>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</si>
  <si>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</si>
  <si>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</si>
  <si>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</si>
  <si>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</si>
  <si>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</si>
  <si>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</si>
  <si>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</si>
  <si>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</si>
  <si>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</si>
  <si>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</si>
  <si>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</si>
  <si>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</si>
  <si>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</si>
  <si>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</si>
  <si>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</si>
  <si>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</si>
  <si>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</si>
  <si>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</si>
  <si>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</si>
  <si>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</si>
  <si>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</si>
  <si>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</si>
  <si>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</si>
  <si>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</si>
  <si>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</si>
  <si>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</si>
  <si>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</si>
  <si>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</si>
  <si>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</si>
  <si>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</si>
  <si>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</si>
  <si>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</si>
  <si>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</si>
  <si>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</si>
  <si>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</si>
  <si>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</si>
  <si>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</si>
  <si>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</si>
  <si>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</si>
  <si>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</si>
  <si>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</si>
  <si>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</si>
  <si>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</si>
  <si>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</si>
  <si>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</si>
  <si>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</si>
  <si>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</si>
  <si>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</si>
  <si>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</si>
  <si>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</si>
  <si>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</si>
  <si>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</si>
  <si>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</si>
  <si>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</si>
  <si>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</si>
  <si>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</si>
  <si>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</si>
  <si>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</si>
  <si>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</si>
  <si>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</si>
  <si>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</si>
  <si>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</si>
  <si>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</si>
  <si>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</si>
  <si>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</si>
  <si>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</si>
  <si>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</si>
  <si>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</si>
  <si>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</si>
  <si>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</si>
  <si>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</si>
  <si>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</si>
  <si>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</si>
  <si>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</si>
  <si>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</si>
  <si>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</si>
  <si>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</si>
  <si>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</si>
  <si>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</si>
  <si>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</si>
  <si>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</si>
  <si>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</si>
  <si>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</si>
  <si>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</si>
  <si>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</si>
  <si>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</si>
  <si>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</si>
  <si>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</si>
  <si>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</si>
  <si>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</si>
  <si>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</si>
  <si>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</si>
  <si>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</si>
  <si>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</si>
  <si>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</si>
  <si>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</si>
  <si>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</si>
  <si>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</si>
  <si>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</si>
  <si>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</si>
  <si>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</si>
  <si>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</si>
  <si>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</si>
  <si>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</si>
  <si>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</si>
  <si>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</si>
  <si>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</si>
  <si>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</si>
  <si>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</si>
  <si>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</si>
  <si>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</si>
  <si>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</si>
  <si>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</si>
  <si>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</si>
  <si>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</si>
  <si>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</si>
  <si>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</si>
  <si>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</si>
  <si>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</si>
  <si>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</si>
  <si>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</si>
  <si>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</si>
  <si>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</si>
  <si>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</si>
  <si>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</si>
  <si>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</si>
  <si>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</si>
  <si>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</si>
  <si>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</si>
  <si>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</si>
  <si>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</si>
  <si>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</si>
  <si>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</si>
  <si>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</si>
  <si>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</si>
  <si>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</si>
  <si>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</si>
  <si>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</si>
  <si>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</si>
  <si>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</si>
  <si>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</si>
  <si>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</si>
  <si>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</si>
  <si>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</si>
  <si>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</si>
  <si>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</si>
  <si>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</si>
  <si>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</si>
  <si>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</si>
  <si>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</si>
  <si>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</si>
  <si>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</si>
  <si>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</si>
  <si>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</si>
  <si>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</si>
  <si>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</si>
  <si>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</si>
  <si>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</si>
  <si>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</si>
  <si>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</si>
  <si>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</si>
  <si>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</si>
  <si>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</si>
  <si>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</si>
  <si>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</si>
  <si>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</si>
  <si>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</si>
  <si>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</si>
  <si>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</si>
  <si>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</si>
  <si>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</si>
  <si>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</si>
  <si>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</si>
  <si>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</si>
  <si>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</si>
  <si>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</si>
  <si>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</si>
  <si>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</si>
  <si>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</si>
  <si>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</si>
  <si>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</si>
  <si>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</si>
  <si>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</si>
  <si>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</si>
  <si>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</si>
  <si>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</si>
  <si>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</si>
  <si>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</si>
  <si>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</si>
  <si>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</si>
  <si>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</si>
  <si>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</si>
  <si>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</si>
  <si>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</si>
  <si>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</si>
  <si>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</si>
  <si>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</si>
  <si>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</si>
  <si>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</si>
  <si>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</si>
  <si>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</si>
  <si>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</si>
  <si>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</si>
  <si>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</si>
  <si>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</si>
  <si>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</si>
  <si>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</si>
  <si>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</si>
  <si>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</si>
  <si>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</si>
  <si>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</si>
  <si>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</si>
  <si>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</si>
  <si>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</si>
  <si>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</si>
  <si>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</si>
  <si>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</si>
  <si>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</si>
  <si>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</si>
  <si>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</si>
  <si>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</si>
  <si>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</si>
  <si>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</si>
  <si>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</si>
  <si>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</si>
  <si>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</si>
  <si>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</si>
  <si>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</si>
  <si>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</si>
  <si>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</si>
  <si>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</si>
  <si>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</si>
  <si>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</si>
  <si>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</si>
  <si>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</si>
  <si>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</si>
  <si>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</si>
  <si>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</si>
  <si>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</si>
  <si>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</si>
  <si>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</si>
  <si>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</si>
  <si>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</si>
  <si>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</si>
  <si>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</si>
  <si>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</si>
  <si>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</si>
  <si>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</si>
  <si>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</si>
  <si>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</si>
  <si>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</si>
  <si>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</si>
  <si>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</si>
  <si>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</si>
  <si>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</si>
  <si>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</si>
  <si>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</si>
  <si>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</si>
  <si>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</si>
  <si>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</si>
  <si>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</si>
  <si>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</si>
  <si>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</si>
  <si>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</si>
  <si>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</si>
  <si>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</si>
  <si>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</si>
  <si>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</si>
  <si>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</si>
  <si>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</si>
  <si>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</si>
  <si>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</si>
  <si>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</si>
  <si>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</si>
  <si>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</si>
  <si>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</si>
  <si>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</si>
  <si>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</si>
  <si>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</si>
  <si>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</si>
  <si>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</si>
  <si>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</si>
  <si>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</si>
  <si>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</si>
  <si>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</si>
  <si>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</si>
  <si>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</si>
  <si>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</si>
  <si>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</si>
  <si>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</si>
  <si>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</si>
  <si>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</si>
  <si>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</si>
  <si>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</si>
  <si>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</si>
  <si>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</si>
  <si>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</si>
  <si>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</si>
  <si>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</si>
  <si>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</si>
  <si>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</si>
  <si>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</si>
  <si>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</si>
  <si>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</si>
  <si>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</si>
  <si>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</si>
  <si>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</si>
  <si>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</si>
  <si>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</si>
  <si>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</si>
  <si>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</si>
  <si>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</si>
  <si>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</si>
  <si>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</si>
  <si>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</si>
  <si>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</si>
  <si>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</si>
  <si>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</si>
  <si>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</si>
  <si>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</si>
  <si>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</si>
  <si>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</si>
  <si>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</si>
  <si>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</si>
  <si>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</si>
  <si>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</si>
  <si>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</si>
  <si>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</si>
  <si>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</si>
  <si>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</si>
  <si>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</si>
  <si>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</si>
  <si>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</si>
  <si>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</si>
  <si>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</si>
  <si>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</si>
  <si>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</si>
  <si>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</si>
  <si>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</si>
  <si>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</si>
  <si>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</si>
  <si>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</si>
  <si>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</si>
  <si>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</si>
  <si>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</si>
  <si>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</si>
  <si>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</si>
  <si>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</si>
  <si>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</si>
  <si>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</si>
  <si>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</si>
  <si>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</si>
  <si>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</si>
  <si>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</si>
  <si>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</si>
  <si>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</si>
  <si>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</si>
  <si>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</si>
  <si>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</si>
  <si>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</si>
  <si>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</si>
  <si>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</si>
  <si>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</si>
  <si>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</si>
  <si>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</si>
  <si>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</si>
  <si>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</si>
  <si>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</si>
  <si>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</si>
  <si>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</si>
  <si>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</si>
  <si>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</si>
  <si>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</si>
  <si>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</si>
  <si>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</si>
  <si>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</si>
  <si>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</si>
  <si>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</si>
  <si>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</si>
  <si>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</si>
  <si>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</si>
  <si>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</si>
  <si>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</si>
  <si>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</si>
  <si>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</si>
  <si>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</si>
  <si>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</si>
  <si>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</si>
  <si>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</si>
  <si>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</si>
  <si>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</si>
  <si>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</si>
  <si>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</si>
  <si>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</si>
  <si>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</si>
  <si>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</si>
  <si>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</si>
  <si>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</si>
  <si>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</si>
  <si>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</si>
  <si>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</si>
  <si>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</si>
  <si>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</si>
  <si>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</si>
  <si>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</si>
  <si>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</si>
  <si>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</si>
  <si>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</si>
  <si>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</si>
  <si>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</si>
  <si>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</si>
  <si>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</si>
  <si>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</si>
  <si>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</si>
  <si>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</si>
  <si>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</si>
  <si>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</si>
  <si>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</si>
  <si>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</si>
  <si>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</si>
  <si>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</si>
  <si>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</si>
  <si>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</si>
  <si>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</si>
  <si>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</si>
  <si>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</si>
  <si>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</si>
  <si>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</si>
  <si>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</si>
  <si>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</si>
  <si>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</si>
  <si>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</si>
  <si>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</si>
  <si>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</si>
  <si>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</si>
  <si>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</si>
  <si>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</si>
  <si>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</si>
  <si>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</si>
  <si>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</si>
  <si>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</si>
  <si>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</si>
  <si>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</si>
  <si>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</si>
  <si>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</si>
  <si>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</si>
  <si>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</si>
  <si>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</si>
  <si>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</si>
  <si>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</si>
  <si>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</si>
  <si>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</si>
  <si>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</si>
  <si>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</si>
  <si>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</si>
  <si>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</si>
  <si>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</si>
  <si>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</si>
  <si>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</si>
  <si>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</si>
  <si>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</si>
  <si>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</si>
  <si>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</si>
  <si>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</si>
  <si>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</si>
  <si>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</si>
  <si>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</si>
  <si>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</si>
  <si>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</si>
  <si>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</si>
  <si>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</si>
  <si>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</si>
  <si>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</si>
  <si>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</si>
  <si>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</si>
  <si>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</si>
  <si>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</si>
  <si>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</si>
  <si>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</si>
  <si>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</si>
  <si>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</si>
  <si>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</si>
  <si>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</si>
  <si>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</si>
  <si>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</si>
  <si>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</si>
  <si>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</si>
  <si>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</si>
  <si>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</si>
  <si>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</si>
  <si>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</si>
  <si>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</si>
  <si>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</si>
  <si>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</si>
  <si>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</si>
  <si>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</si>
  <si>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</si>
  <si>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</si>
  <si>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</si>
  <si>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</si>
  <si>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</si>
  <si>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</si>
  <si>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</si>
  <si>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</si>
  <si>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</si>
  <si>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</si>
  <si>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</si>
  <si>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</si>
  <si>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</si>
  <si>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</si>
  <si>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</si>
  <si>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</si>
  <si>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</si>
  <si>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</si>
  <si>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</si>
  <si>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</si>
  <si>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</si>
  <si>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</si>
  <si>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</si>
  <si>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</si>
  <si>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</si>
  <si>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</si>
  <si>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</si>
  <si>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</si>
  <si>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</si>
  <si>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</si>
  <si>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</si>
  <si>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</si>
  <si>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</si>
  <si>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</si>
  <si>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</si>
  <si>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</si>
  <si>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</si>
  <si>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</si>
  <si>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</si>
  <si>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</si>
  <si>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</si>
  <si>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</si>
  <si>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</si>
  <si>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</si>
  <si>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</si>
  <si>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</si>
  <si>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</si>
  <si>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</si>
  <si>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</si>
  <si>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</si>
  <si>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</si>
  <si>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</si>
  <si>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</si>
  <si>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</si>
  <si>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</si>
  <si>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</si>
  <si>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</si>
  <si>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</si>
  <si>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</si>
  <si>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</si>
  <si>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</si>
  <si>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</si>
  <si>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</si>
  <si>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</si>
  <si>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</si>
  <si>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</si>
  <si>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</si>
  <si>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</si>
  <si>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</si>
  <si>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</si>
  <si>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</si>
  <si>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</si>
  <si>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</si>
  <si>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</si>
  <si>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</si>
  <si>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</si>
  <si>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</si>
  <si>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</si>
  <si>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</si>
  <si>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</si>
  <si>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</si>
  <si>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</si>
  <si>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</si>
  <si>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</si>
  <si>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</si>
  <si>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</si>
  <si>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</si>
  <si>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</si>
  <si>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</si>
  <si>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</si>
  <si>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</si>
  <si>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</si>
  <si>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</si>
  <si>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</si>
  <si>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</si>
  <si>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</si>
  <si>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</si>
  <si>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</si>
  <si>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</si>
  <si>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</si>
  <si>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</si>
  <si>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</si>
  <si>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</si>
  <si>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</si>
  <si>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</si>
  <si>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</si>
  <si>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</si>
  <si>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</si>
  <si>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</si>
  <si>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</si>
  <si>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</si>
  <si>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</si>
  <si>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</si>
  <si>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</si>
  <si>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</si>
  <si>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</si>
  <si>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</si>
  <si>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</si>
  <si>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</si>
  <si>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</si>
  <si>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</si>
  <si>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</si>
  <si>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</si>
  <si>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</si>
  <si>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</si>
  <si>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</si>
  <si>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</si>
  <si>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</si>
  <si>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</si>
  <si>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</si>
  <si>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</si>
  <si>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</si>
  <si>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</si>
  <si>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</si>
  <si>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</si>
  <si>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</si>
  <si>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</si>
  <si>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</si>
  <si>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</si>
  <si>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</si>
  <si>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</si>
  <si>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</si>
  <si>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</si>
  <si>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</si>
  <si>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</si>
  <si>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</si>
  <si>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</si>
  <si>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</si>
  <si>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</si>
  <si>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</si>
  <si>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</si>
  <si>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</si>
  <si>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</si>
  <si>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</si>
  <si>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</si>
  <si>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</si>
  <si>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</si>
  <si>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</si>
  <si>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</si>
  <si>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</si>
  <si>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</si>
  <si>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</si>
  <si>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</si>
  <si>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</si>
  <si>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</si>
  <si>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</si>
  <si>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</si>
  <si>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</si>
  <si>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</si>
  <si>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</si>
  <si>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</si>
  <si>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</si>
  <si>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</si>
  <si>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</si>
  <si>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</si>
  <si>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</si>
  <si>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</si>
  <si>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</si>
  <si>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</si>
  <si>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</si>
  <si>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</si>
  <si>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</si>
  <si>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</si>
  <si>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</si>
  <si>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</si>
  <si>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</si>
  <si>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</si>
  <si>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</si>
  <si>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</si>
  <si>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</si>
  <si>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</si>
  <si>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</si>
  <si>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</si>
  <si>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</si>
  <si>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</si>
  <si>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</si>
  <si>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</si>
  <si>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</si>
  <si>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</si>
  <si>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</si>
  <si>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</si>
  <si>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</si>
  <si>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</si>
  <si>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</si>
  <si>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</si>
  <si>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</si>
  <si>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</si>
  <si>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</si>
  <si>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</si>
  <si>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</si>
  <si>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</si>
  <si>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</si>
  <si>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</si>
  <si>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</si>
  <si>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</si>
  <si>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</si>
  <si>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</si>
  <si>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</si>
  <si>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</si>
  <si>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</si>
  <si>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</si>
  <si>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</si>
  <si>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</si>
  <si>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</si>
  <si>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</si>
  <si>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</si>
  <si>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</si>
  <si>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</si>
  <si>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</si>
  <si>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</si>
  <si>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</si>
  <si>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</si>
  <si>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</si>
  <si>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</si>
  <si>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</si>
  <si>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</si>
  <si>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</si>
  <si>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</si>
  <si>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</si>
  <si>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</si>
  <si>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</si>
  <si>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</si>
  <si>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</si>
  <si>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</si>
  <si>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</si>
  <si>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</si>
  <si>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</si>
  <si>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</si>
  <si>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</si>
  <si>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</si>
  <si>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</si>
  <si>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</si>
  <si>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</si>
  <si>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</si>
  <si>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</si>
  <si>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</si>
  <si>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</si>
  <si>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</si>
  <si>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</si>
  <si>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</si>
  <si>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</si>
  <si>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</si>
  <si>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</si>
  <si>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</si>
  <si>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</si>
  <si>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</si>
  <si>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</si>
  <si>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</si>
  <si>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</si>
  <si>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</si>
  <si>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</si>
  <si>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</si>
  <si>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</si>
  <si>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</si>
  <si>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</si>
  <si>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</si>
  <si>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</si>
  <si>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</si>
  <si>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</si>
  <si>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</si>
  <si>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</si>
  <si>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</si>
  <si>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</si>
  <si>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</si>
  <si>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</si>
  <si>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</si>
  <si>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</si>
  <si>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</si>
  <si>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</si>
  <si>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</si>
  <si>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</si>
  <si>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</si>
  <si>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</si>
  <si>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</si>
  <si>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</si>
  <si>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</si>
  <si>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</si>
  <si>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</si>
  <si>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</si>
  <si>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</si>
  <si>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</si>
  <si>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</si>
  <si>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</si>
  <si>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</si>
  <si>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</si>
  <si>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</si>
  <si>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</si>
  <si>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</si>
  <si>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</si>
  <si>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</si>
  <si>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</si>
  <si>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</si>
  <si>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</si>
  <si>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</si>
  <si>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</si>
  <si>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</si>
  <si>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</si>
  <si>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</si>
  <si>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</si>
  <si>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</si>
  <si>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</si>
  <si>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</si>
  <si>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</si>
  <si>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</si>
  <si>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</si>
  <si>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</si>
  <si>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</si>
  <si>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</si>
  <si>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</si>
  <si>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</si>
  <si>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</si>
  <si>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</si>
  <si>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</si>
  <si>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</si>
  <si>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</si>
  <si>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</si>
  <si>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</si>
  <si>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</si>
  <si>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</si>
  <si>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</si>
  <si>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</si>
  <si>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</si>
  <si>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</si>
  <si>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</si>
  <si>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</si>
  <si>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</si>
  <si>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</si>
  <si>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</si>
  <si>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</si>
  <si>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</si>
  <si>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</si>
  <si>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</si>
  <si>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</si>
  <si>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</si>
  <si>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</si>
  <si>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</si>
  <si>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</si>
  <si>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</si>
  <si>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</si>
  <si>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</si>
  <si>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</si>
  <si>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</si>
  <si>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</si>
  <si>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</si>
  <si>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</si>
  <si>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</si>
  <si>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</si>
  <si>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</si>
  <si>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</si>
  <si>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</si>
  <si>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</si>
  <si>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</si>
  <si>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</si>
  <si>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</si>
  <si>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</si>
  <si>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</si>
  <si>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</si>
  <si>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</si>
  <si>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</si>
  <si>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</si>
  <si>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</si>
  <si>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</si>
  <si>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</si>
  <si>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</si>
  <si>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</si>
  <si>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</si>
  <si>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</si>
  <si>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</si>
  <si>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</si>
  <si>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</si>
  <si>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</si>
  <si>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</si>
  <si>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</si>
  <si>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</si>
  <si>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</si>
  <si>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</si>
  <si>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</si>
  <si>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</si>
  <si>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</si>
  <si>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</si>
  <si>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</si>
  <si>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</si>
  <si>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</si>
  <si>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</si>
  <si>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</si>
  <si>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</si>
  <si>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</si>
  <si>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</si>
  <si>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</si>
  <si>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</si>
  <si>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</si>
  <si>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</si>
  <si>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</si>
  <si>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</si>
  <si>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</si>
  <si>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</si>
  <si>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</si>
  <si>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</si>
  <si>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</si>
  <si>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</si>
  <si>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</si>
  <si>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</si>
  <si>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</si>
  <si>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</si>
  <si>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</si>
  <si>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</si>
  <si>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</si>
  <si>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</si>
  <si>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</si>
  <si>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</si>
  <si>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</si>
  <si>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</si>
  <si>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</si>
  <si>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</si>
  <si>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</si>
  <si>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</si>
  <si>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</si>
  <si>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</si>
  <si>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</si>
  <si>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</si>
  <si>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</si>
  <si>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</si>
  <si>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</si>
  <si>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</si>
  <si>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</si>
  <si>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</si>
  <si>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</si>
  <si>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</si>
  <si>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</si>
  <si>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</si>
  <si>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</si>
  <si>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</si>
  <si>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</si>
  <si>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</si>
  <si>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</si>
  <si>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</si>
  <si>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</si>
  <si>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</si>
  <si>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</si>
  <si>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</si>
  <si>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</si>
  <si>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</si>
  <si>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</si>
  <si>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</si>
  <si>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</si>
  <si>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</si>
  <si>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</si>
  <si>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</si>
  <si>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</si>
  <si>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</si>
  <si>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</si>
  <si>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</si>
  <si>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</si>
  <si>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</si>
  <si>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</si>
  <si>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</si>
  <si>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</si>
  <si>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</si>
  <si>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</si>
  <si>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</si>
  <si>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</si>
  <si>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</si>
  <si>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</si>
  <si>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</si>
  <si>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</si>
  <si>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</si>
  <si>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</si>
  <si>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</si>
  <si>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</si>
  <si>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</si>
  <si>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</si>
  <si>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</si>
  <si>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</si>
  <si>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</si>
  <si>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</si>
  <si>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</si>
  <si>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</si>
  <si>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</si>
  <si>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</si>
  <si>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</si>
  <si>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</si>
  <si>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</si>
  <si>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</si>
  <si>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</si>
  <si>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</si>
  <si>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</si>
  <si>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</si>
  <si>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</si>
  <si>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</si>
  <si>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</si>
  <si>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</si>
  <si>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</si>
  <si>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</si>
  <si>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</si>
  <si>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</si>
  <si>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</si>
  <si>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</si>
  <si>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</si>
  <si>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</si>
  <si>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</si>
  <si>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</si>
  <si>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</si>
  <si>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</si>
  <si>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</si>
  <si>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</si>
  <si>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</si>
  <si>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</si>
  <si>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</si>
  <si>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</si>
  <si>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</si>
  <si>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</si>
  <si>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</si>
  <si>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</si>
  <si>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</si>
  <si>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</si>
  <si>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</si>
  <si>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</si>
  <si>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</si>
  <si>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</si>
  <si>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</si>
  <si>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</si>
  <si>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</si>
  <si>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</si>
  <si>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</si>
  <si>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</si>
  <si>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</si>
  <si>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</si>
  <si>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</si>
  <si>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</si>
  <si>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</si>
  <si>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</si>
  <si>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</si>
  <si>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</si>
  <si>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</si>
  <si>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</si>
  <si>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</si>
  <si>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</si>
  <si>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</si>
  <si>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</si>
  <si>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</si>
  <si>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</si>
  <si>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</si>
  <si>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</si>
  <si>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</si>
  <si>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</si>
  <si>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</si>
  <si>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</si>
  <si>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</si>
  <si>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</si>
  <si>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</si>
  <si>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</si>
  <si>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</si>
  <si>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</si>
  <si>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</si>
  <si>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</si>
  <si>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</si>
  <si>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</si>
  <si>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</si>
  <si>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</si>
  <si>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</si>
  <si>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</si>
  <si>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</si>
  <si>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</si>
  <si>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</si>
  <si>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</si>
  <si>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</si>
  <si>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</si>
  <si>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</si>
  <si>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</si>
  <si>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</si>
  <si>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</si>
  <si>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</si>
  <si>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</si>
  <si>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</si>
  <si>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</si>
  <si>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</si>
  <si>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</si>
  <si>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</si>
  <si>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</si>
  <si>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</si>
  <si>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</si>
  <si>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</si>
  <si>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</si>
  <si>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</si>
  <si>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</si>
  <si>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</si>
  <si>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</si>
  <si>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</si>
  <si>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</si>
  <si>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</si>
  <si>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</si>
  <si>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</si>
  <si>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</si>
  <si>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</si>
  <si>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</si>
  <si>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</si>
  <si>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</si>
  <si>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</si>
  <si>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</si>
  <si>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</si>
  <si>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</si>
  <si>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</si>
  <si>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</si>
  <si>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</si>
  <si>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</si>
  <si>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</si>
  <si>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</si>
  <si>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</si>
  <si>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</si>
  <si>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</si>
  <si>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</si>
  <si>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</si>
  <si>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</si>
  <si>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</si>
  <si>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</si>
  <si>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</si>
  <si>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</si>
  <si>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</si>
  <si>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</si>
  <si>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</si>
  <si>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</si>
  <si>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</si>
  <si>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</si>
  <si>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</si>
  <si>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</si>
  <si>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</si>
  <si>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</si>
  <si>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</si>
  <si>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</si>
  <si>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</si>
  <si>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</si>
  <si>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</si>
  <si>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</si>
  <si>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</si>
  <si>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</si>
  <si>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</si>
  <si>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</si>
  <si>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</si>
  <si>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</si>
  <si>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</si>
  <si>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</si>
  <si>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</si>
  <si>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</si>
  <si>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</si>
  <si>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</si>
  <si>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</si>
  <si>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</si>
  <si>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</si>
  <si>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</si>
  <si>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</si>
  <si>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</si>
  <si>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</si>
  <si>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</si>
  <si>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</si>
  <si>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</si>
  <si>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</si>
  <si>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</si>
  <si>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</si>
  <si>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</si>
  <si>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</si>
  <si>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</si>
  <si>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</si>
  <si>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</si>
  <si>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</si>
  <si>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</si>
  <si>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</si>
  <si>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</si>
  <si>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</si>
  <si>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</si>
  <si>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</si>
  <si>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</si>
  <si>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</si>
  <si>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</si>
  <si>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</si>
  <si>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</si>
  <si>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</si>
  <si>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</si>
  <si>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</si>
  <si>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</si>
  <si>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</si>
  <si>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</si>
  <si>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</si>
  <si>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</si>
  <si>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</si>
  <si>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</si>
  <si>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</si>
  <si>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</si>
  <si>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</si>
  <si>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</si>
  <si>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</si>
  <si>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</si>
  <si>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</si>
  <si>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</si>
  <si>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</si>
  <si>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</si>
  <si>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</si>
  <si>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</si>
  <si>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</si>
  <si>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</si>
  <si>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</si>
  <si>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</si>
  <si>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</si>
  <si>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</si>
  <si>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</si>
  <si>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</si>
  <si>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</si>
  <si>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</si>
  <si>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</si>
  <si>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</si>
  <si>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</si>
  <si>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</si>
  <si>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</si>
  <si>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</si>
  <si>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</si>
  <si>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</si>
  <si>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</si>
  <si>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</si>
  <si>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</si>
  <si>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</si>
  <si>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</si>
  <si>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</si>
  <si>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</si>
  <si>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</si>
  <si>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</si>
  <si>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</si>
  <si>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</si>
  <si>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</si>
  <si>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</si>
  <si>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</si>
  <si>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</si>
  <si>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</si>
  <si>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</si>
  <si>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</si>
  <si>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</si>
  <si>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</si>
  <si>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</si>
  <si>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</si>
  <si>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</si>
  <si>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</si>
  <si>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</si>
  <si>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</si>
  <si>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</si>
  <si>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</si>
  <si>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</si>
  <si>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</si>
  <si>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</si>
  <si>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</si>
  <si>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</si>
  <si>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</si>
  <si>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</si>
  <si>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</si>
  <si>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</si>
  <si>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</si>
  <si>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</si>
  <si>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</si>
  <si>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</si>
  <si>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</si>
  <si>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</si>
  <si>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</si>
  <si>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</si>
  <si>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</si>
  <si>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</si>
  <si>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</si>
  <si>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</si>
  <si>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</si>
  <si>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</si>
  <si>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</si>
  <si>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</si>
  <si>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</si>
  <si>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</si>
  <si>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</si>
  <si>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</si>
  <si>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</si>
  <si>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</si>
  <si>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</si>
  <si>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</si>
  <si>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</si>
  <si>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</si>
  <si>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</si>
  <si>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</si>
  <si>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</si>
  <si>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</si>
  <si>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</si>
  <si>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</si>
  <si>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</si>
  <si>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</si>
  <si>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</si>
  <si>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</si>
  <si>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</si>
  <si>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</si>
  <si>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</si>
  <si>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</si>
  <si>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</si>
  <si>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</si>
  <si>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</si>
  <si>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</si>
  <si>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</si>
  <si>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</si>
  <si>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</si>
  <si>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</si>
  <si>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</si>
  <si>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</si>
  <si>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</si>
  <si>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</si>
  <si>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</si>
  <si>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</si>
  <si>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</si>
  <si>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</si>
  <si>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</si>
  <si>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</si>
  <si>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</si>
  <si>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</si>
  <si>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</si>
  <si>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</si>
  <si>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</si>
  <si>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</si>
  <si>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</si>
  <si>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</si>
  <si>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</si>
  <si>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</si>
  <si>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</si>
  <si>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</si>
  <si>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</si>
  <si>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</si>
  <si>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</si>
  <si>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</si>
  <si>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</si>
  <si>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</si>
  <si>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</si>
  <si>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</si>
  <si>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</si>
  <si>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</si>
  <si>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</si>
  <si>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</si>
  <si>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</si>
  <si>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</si>
  <si>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</si>
  <si>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</si>
  <si>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</si>
  <si>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</si>
  <si>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</si>
  <si>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</si>
  <si>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</si>
  <si>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</si>
  <si>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</si>
  <si>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</si>
  <si>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</si>
  <si>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</si>
  <si>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</si>
  <si>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</si>
  <si>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</si>
  <si>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</si>
  <si>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</si>
  <si>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</si>
  <si>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</si>
  <si>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</si>
  <si>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</si>
  <si>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</si>
  <si>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</si>
  <si>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</si>
  <si>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</si>
  <si>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</si>
  <si>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</si>
  <si>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</si>
  <si>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</si>
  <si>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</si>
  <si>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</si>
  <si>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</si>
  <si>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</si>
  <si>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</si>
  <si>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</si>
  <si>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</si>
  <si>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</si>
  <si>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</si>
  <si>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</si>
  <si>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</si>
  <si>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</si>
  <si>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</si>
  <si>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</si>
  <si>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</si>
  <si>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</si>
  <si>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</si>
  <si>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</si>
  <si>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</si>
  <si>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</si>
  <si>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</si>
  <si>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</si>
  <si>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</si>
  <si>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</si>
  <si>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</si>
  <si>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</si>
  <si>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</si>
  <si>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</si>
  <si>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</si>
  <si>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</si>
  <si>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</si>
  <si>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</si>
  <si>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</si>
  <si>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</si>
  <si>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</si>
  <si>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</si>
  <si>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</si>
  <si>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</si>
  <si>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</si>
  <si>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</si>
  <si>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</si>
  <si>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</si>
  <si>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</si>
  <si>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</si>
  <si>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</si>
  <si>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</si>
  <si>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</si>
  <si>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</si>
  <si>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</si>
  <si>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</si>
  <si>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</si>
  <si>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</si>
  <si>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</si>
  <si>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</si>
  <si>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</si>
  <si>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</si>
  <si>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</si>
  <si>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</si>
  <si>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</si>
  <si>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</si>
  <si>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</si>
  <si>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</si>
  <si>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</si>
  <si>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</si>
  <si>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</si>
  <si>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</si>
  <si>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</si>
  <si>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</si>
  <si>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</si>
  <si>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</si>
  <si>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</si>
  <si>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</si>
  <si>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</si>
  <si>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</si>
  <si>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</si>
  <si>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</si>
  <si>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</si>
  <si>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</si>
  <si>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</si>
  <si>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</si>
  <si>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</si>
  <si>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</si>
  <si>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</si>
  <si>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</si>
  <si>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</si>
  <si>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</si>
  <si>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</si>
  <si>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</si>
  <si>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</si>
  <si>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</si>
  <si>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</si>
  <si>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</si>
  <si>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</si>
  <si>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</si>
  <si>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</si>
  <si>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</si>
  <si>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</si>
  <si>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</si>
  <si>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</si>
  <si>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</si>
  <si>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</si>
  <si>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</si>
  <si>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</si>
  <si>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</si>
  <si>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</si>
  <si>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</si>
  <si>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</si>
  <si>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</si>
  <si>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</si>
  <si>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</si>
  <si>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</si>
  <si>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</si>
  <si>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</si>
  <si>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</si>
  <si>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</si>
  <si>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</si>
  <si>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</si>
  <si>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</si>
  <si>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</si>
  <si>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</si>
  <si>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</si>
  <si>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</si>
  <si>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</si>
  <si>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</si>
  <si>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</si>
  <si>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</si>
  <si>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</si>
  <si>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</si>
  <si>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</si>
  <si>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</si>
  <si>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</si>
  <si>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</si>
  <si>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</si>
  <si>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</si>
  <si>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</si>
  <si>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</si>
  <si>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</si>
  <si>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</si>
  <si>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</si>
  <si>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</si>
  <si>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</si>
  <si>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</si>
  <si>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</si>
  <si>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</si>
  <si>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</si>
  <si>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</si>
  <si>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</si>
  <si>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</si>
  <si>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</si>
  <si>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</si>
  <si>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</si>
  <si>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</si>
  <si>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</si>
  <si>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</si>
  <si>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</si>
  <si>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</si>
  <si>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</si>
  <si>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</si>
  <si>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</si>
  <si>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</si>
  <si>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</si>
  <si>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</si>
  <si>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</si>
  <si>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</si>
  <si>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</si>
  <si>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</si>
  <si>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</si>
  <si>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</si>
  <si>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</si>
  <si>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</si>
  <si>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</si>
  <si>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</si>
  <si>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</si>
  <si>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</si>
  <si>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</si>
  <si>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</si>
  <si>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</si>
  <si>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</si>
  <si>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</si>
  <si>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</si>
  <si>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</si>
  <si>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</si>
  <si>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</si>
  <si>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</si>
  <si>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</si>
  <si>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</si>
  <si>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</si>
  <si>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</si>
  <si>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</si>
  <si>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</si>
  <si>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</si>
  <si>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</si>
  <si>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</si>
  <si>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</si>
  <si>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</si>
  <si>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</si>
  <si>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</si>
  <si>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</si>
  <si>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</si>
  <si>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</si>
  <si>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</si>
  <si>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</si>
  <si>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</si>
  <si>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</si>
  <si>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</si>
  <si>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</si>
  <si>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</si>
  <si>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</si>
  <si>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</si>
  <si>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</si>
  <si>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</si>
  <si>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</si>
  <si>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</si>
  <si>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</si>
  <si>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</si>
  <si>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</si>
  <si>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</si>
  <si>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</si>
  <si>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</si>
  <si>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</si>
  <si>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</si>
  <si>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</si>
  <si>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</si>
  <si>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</si>
  <si>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</si>
  <si>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</si>
  <si>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</si>
  <si>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</si>
  <si>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</si>
  <si>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</si>
  <si>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</si>
  <si>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</si>
  <si>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</si>
  <si>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</si>
  <si>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</si>
  <si>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</si>
  <si>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</si>
  <si>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</si>
  <si>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</si>
  <si>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</si>
  <si>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</si>
  <si>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</si>
  <si>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</si>
  <si>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</si>
  <si>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</si>
  <si>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</si>
  <si>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</si>
  <si>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</si>
  <si>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</si>
  <si>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</si>
  <si>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</si>
  <si>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</si>
  <si>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</si>
  <si>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</si>
  <si>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</si>
  <si>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</si>
  <si>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</si>
  <si>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</si>
  <si>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</si>
  <si>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</si>
  <si>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</si>
  <si>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</si>
  <si>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</si>
  <si>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</si>
  <si>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</si>
  <si>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</si>
  <si>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</si>
  <si>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</si>
  <si>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</si>
  <si>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</si>
  <si>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</si>
  <si>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</si>
  <si>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</si>
  <si>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</si>
  <si>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</si>
  <si>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</si>
  <si>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</si>
  <si>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</si>
  <si>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</si>
  <si>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</si>
  <si>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</si>
  <si>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</si>
  <si>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</si>
  <si>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</si>
  <si>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</si>
  <si>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</si>
  <si>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</si>
  <si>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</si>
  <si>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</si>
  <si>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</si>
  <si>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</si>
  <si>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</si>
  <si>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</si>
  <si>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</si>
  <si>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</si>
  <si>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</si>
  <si>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</si>
  <si>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</si>
  <si>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</si>
  <si>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</si>
  <si>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</si>
  <si>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</si>
  <si>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</si>
  <si>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</si>
  <si>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</si>
  <si>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</si>
  <si>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</si>
  <si>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</si>
  <si>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</si>
  <si>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</si>
  <si>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</si>
  <si>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</si>
  <si>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</si>
  <si>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</si>
  <si>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</si>
  <si>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</si>
  <si>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</si>
  <si>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</si>
  <si>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</si>
  <si>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</si>
  <si>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</si>
  <si>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</si>
  <si>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</si>
  <si>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</si>
  <si>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</si>
  <si>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</si>
  <si>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</si>
  <si>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</si>
  <si>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</si>
  <si>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</si>
  <si>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</si>
  <si>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</si>
  <si>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</si>
  <si>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</si>
  <si>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</si>
  <si>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</si>
  <si>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</si>
  <si>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</si>
  <si>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</si>
  <si>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</si>
  <si>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</si>
  <si>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</si>
  <si>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</si>
  <si>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</si>
  <si>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</si>
  <si>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</si>
  <si>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</si>
  <si>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</si>
  <si>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</si>
  <si>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</si>
  <si>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</si>
  <si>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</si>
  <si>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</si>
  <si>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</si>
  <si>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</si>
  <si>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</si>
  <si>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</si>
  <si>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</si>
  <si>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</si>
  <si>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</si>
  <si>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</si>
  <si>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</si>
  <si>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</si>
  <si>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</si>
  <si>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</si>
  <si>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</si>
  <si>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</si>
  <si>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</si>
  <si>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</si>
  <si>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</si>
  <si>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</si>
  <si>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</si>
  <si>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</si>
  <si>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</si>
  <si>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</si>
  <si>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</si>
  <si>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</si>
  <si>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</si>
  <si>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</si>
  <si>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</si>
  <si>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</si>
  <si>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</si>
  <si>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</si>
  <si>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</si>
  <si>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</si>
  <si>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</si>
  <si>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</si>
  <si>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</si>
  <si>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</si>
  <si>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</si>
  <si>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</si>
  <si>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</si>
  <si>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</si>
  <si>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</si>
  <si>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</si>
  <si>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</si>
  <si>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</si>
  <si>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</si>
  <si>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</si>
  <si>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</si>
  <si>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</si>
  <si>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</si>
  <si>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</si>
  <si>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</si>
  <si>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</si>
  <si>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</si>
  <si>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</si>
  <si>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</si>
  <si>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</si>
  <si>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</si>
  <si>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</si>
  <si>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</si>
  <si>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</si>
  <si>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</si>
  <si>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</si>
  <si>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</si>
  <si>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</si>
  <si>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</si>
  <si>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</si>
  <si>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</si>
  <si>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</si>
  <si>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</si>
  <si>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</si>
  <si>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</si>
  <si>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</si>
  <si>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</si>
  <si>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</si>
  <si>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</si>
  <si>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</si>
  <si>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</si>
  <si>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</si>
  <si>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</si>
  <si>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</si>
  <si>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</si>
  <si>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</si>
  <si>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</si>
  <si>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</si>
  <si>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</si>
  <si>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</si>
  <si>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</si>
  <si>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</si>
  <si>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</si>
  <si>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</si>
  <si>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</si>
  <si>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</si>
  <si>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</si>
  <si>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</si>
  <si>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</si>
  <si>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</si>
  <si>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</si>
  <si>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</si>
  <si>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</si>
  <si>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</si>
  <si>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</si>
  <si>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</si>
  <si>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</si>
  <si>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</si>
  <si>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</si>
  <si>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</si>
  <si>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</si>
  <si>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</si>
  <si>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</si>
  <si>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</si>
  <si>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</si>
  <si>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</si>
  <si>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</si>
  <si>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</si>
  <si>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</si>
  <si>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</si>
  <si>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</si>
  <si>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</si>
  <si>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</si>
  <si>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</si>
  <si>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</si>
  <si>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</si>
  <si>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</si>
  <si>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</si>
  <si>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</si>
  <si>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</si>
  <si>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</si>
  <si>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</si>
  <si>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</si>
  <si>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</si>
  <si>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</si>
  <si>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</si>
  <si>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</si>
  <si>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</si>
  <si>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</si>
  <si>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</si>
  <si>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</si>
  <si>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</si>
  <si>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</si>
  <si>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</si>
  <si>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</si>
  <si>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</si>
  <si>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</si>
  <si>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</si>
  <si>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</si>
  <si>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</si>
  <si>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</si>
  <si>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</si>
  <si>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</si>
  <si>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</si>
  <si>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</si>
  <si>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</si>
  <si>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</si>
  <si>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</si>
  <si>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</si>
  <si>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</si>
  <si>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</si>
  <si>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</si>
  <si>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</si>
  <si>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</si>
  <si>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</si>
  <si>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</si>
  <si>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</si>
  <si>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</si>
  <si>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</si>
  <si>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</si>
  <si>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</si>
  <si>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</si>
  <si>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</si>
  <si>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</si>
  <si>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</si>
  <si>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</si>
  <si>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</si>
  <si>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</si>
  <si>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</si>
  <si>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</si>
  <si>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</si>
  <si>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</si>
  <si>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</si>
  <si>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</si>
  <si>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</si>
  <si>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</si>
  <si>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</si>
  <si>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</si>
  <si>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</si>
  <si>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</si>
  <si>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</si>
  <si>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</si>
  <si>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</si>
  <si>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</si>
  <si>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</si>
  <si>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</si>
  <si>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</si>
  <si>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</si>
  <si>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</si>
  <si>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</si>
  <si>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</si>
  <si>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</si>
  <si>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</si>
  <si>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</si>
  <si>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</si>
  <si>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</si>
  <si>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</si>
  <si>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</si>
  <si>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</si>
  <si>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</si>
  <si>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</si>
  <si>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</si>
  <si>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</si>
  <si>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</si>
  <si>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</si>
  <si>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</si>
  <si>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</si>
  <si>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</si>
  <si>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</si>
  <si>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</si>
  <si>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</si>
  <si>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</si>
  <si>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</si>
  <si>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</si>
  <si>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</si>
  <si>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</si>
  <si>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</si>
  <si>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</si>
  <si>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</si>
  <si>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</si>
  <si>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</si>
  <si>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</si>
  <si>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</si>
  <si>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</si>
  <si>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</si>
  <si>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</si>
  <si>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</si>
  <si>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</si>
  <si>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</si>
  <si>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</si>
  <si>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</si>
  <si>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</si>
  <si>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</si>
  <si>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</si>
  <si>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</si>
  <si>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</si>
  <si>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</si>
  <si>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</si>
  <si>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</si>
  <si>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</si>
  <si>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</si>
  <si>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</si>
  <si>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</si>
  <si>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</si>
  <si>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</si>
  <si>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</si>
  <si>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</si>
  <si>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</si>
  <si>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</si>
  <si>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</si>
  <si>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</si>
  <si>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</si>
  <si>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</si>
  <si>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</si>
  <si>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</si>
  <si>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</si>
  <si>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</si>
  <si>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</si>
  <si>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</si>
  <si>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</si>
  <si>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</si>
  <si>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</si>
  <si>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</si>
  <si>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</si>
  <si>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</si>
  <si>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</si>
  <si>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</si>
  <si>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</si>
  <si>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</si>
  <si>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</si>
  <si>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</si>
  <si>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</si>
  <si>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</si>
  <si>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</si>
  <si>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</si>
  <si>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</si>
  <si>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</si>
  <si>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</si>
  <si>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</si>
  <si>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</si>
  <si>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</si>
  <si>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</si>
  <si>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</si>
  <si>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</si>
  <si>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</si>
  <si>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</si>
  <si>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</si>
  <si>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</si>
  <si>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</si>
  <si>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</si>
  <si>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</si>
  <si>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</si>
  <si>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</si>
  <si>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</si>
  <si>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</si>
  <si>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</si>
  <si>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</si>
  <si>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</si>
  <si>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</si>
  <si>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</si>
  <si>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</si>
  <si>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</si>
  <si>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</si>
  <si>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</si>
  <si>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</si>
  <si>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</si>
  <si>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</si>
  <si>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</si>
  <si>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</si>
  <si>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</si>
  <si>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</si>
  <si>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</si>
  <si>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</si>
  <si>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</si>
  <si>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</si>
  <si>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</si>
  <si>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</si>
  <si>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</si>
  <si>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</si>
  <si>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</si>
  <si>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</si>
  <si>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</si>
  <si>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</si>
  <si>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</si>
  <si>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</si>
  <si>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</si>
  <si>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</si>
  <si>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</si>
  <si>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</si>
  <si>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</si>
  <si>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</si>
  <si>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</si>
  <si>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</si>
  <si>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</si>
  <si>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</si>
  <si>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</si>
  <si>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</si>
  <si>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</si>
  <si>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</si>
  <si>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</si>
  <si>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</si>
  <si>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</si>
  <si>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</si>
  <si>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</si>
  <si>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</si>
  <si>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</si>
  <si>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</si>
  <si>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</si>
  <si>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</si>
  <si>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</si>
  <si>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</si>
  <si>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</si>
  <si>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</si>
  <si>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</si>
  <si>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</si>
  <si>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</si>
  <si>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</si>
  <si>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</si>
  <si>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</si>
  <si>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</si>
  <si>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</si>
  <si>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</si>
  <si>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</si>
  <si>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</si>
  <si>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</si>
  <si>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</si>
  <si>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</si>
  <si>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</si>
  <si>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</si>
  <si>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</si>
  <si>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</si>
  <si>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</si>
  <si>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</si>
  <si>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</si>
  <si>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</si>
  <si>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</si>
  <si>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</si>
  <si>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</si>
  <si>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</si>
  <si>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</si>
  <si>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</si>
  <si>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</si>
  <si>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</si>
  <si>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</si>
  <si>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</si>
  <si>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</si>
  <si>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</si>
  <si>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</si>
  <si>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</si>
  <si>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</si>
  <si>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</si>
  <si>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</si>
  <si>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</si>
  <si>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</si>
  <si>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</si>
  <si>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</si>
  <si>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</si>
  <si>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</si>
  <si>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</si>
  <si>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</si>
  <si>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</si>
  <si>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</si>
  <si>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</si>
  <si>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</si>
  <si>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</si>
  <si>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</si>
  <si>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</si>
  <si>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</si>
  <si>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</si>
  <si>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</si>
  <si>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</si>
  <si>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</si>
  <si>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</si>
  <si>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</si>
  <si>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</si>
  <si>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</si>
  <si>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</si>
  <si>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</si>
  <si>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</si>
  <si>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</si>
  <si>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</si>
  <si>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</si>
  <si>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</si>
  <si>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</si>
  <si>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</si>
  <si>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</si>
  <si>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</si>
  <si>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</si>
  <si>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</si>
  <si>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</si>
  <si>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</si>
  <si>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</si>
  <si>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</si>
  <si>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</si>
  <si>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</si>
  <si>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</si>
  <si>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</si>
  <si>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</si>
  <si>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</si>
  <si>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</si>
  <si>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</si>
  <si>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</si>
  <si>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</si>
  <si>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</si>
  <si>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</si>
  <si>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</si>
  <si>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</si>
  <si>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</si>
  <si>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</si>
  <si>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</si>
  <si>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</si>
  <si>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</si>
  <si>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</si>
  <si>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</si>
  <si>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</si>
  <si>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</si>
  <si>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</si>
  <si>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</si>
  <si>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</si>
  <si>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</si>
  <si>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</si>
  <si>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</si>
  <si>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</si>
  <si>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</si>
  <si>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</si>
  <si>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</si>
  <si>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</si>
  <si>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</si>
  <si>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</si>
  <si>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</si>
  <si>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</si>
  <si>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</si>
  <si>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</si>
  <si>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</si>
  <si>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</si>
  <si>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</si>
  <si>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</si>
  <si>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</si>
  <si>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</si>
  <si>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</si>
  <si>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</si>
  <si>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</si>
  <si>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</si>
  <si>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</si>
  <si>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</si>
  <si>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</si>
  <si>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</si>
  <si>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</si>
  <si>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</si>
  <si>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</si>
  <si>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</si>
  <si>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</si>
  <si>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</si>
  <si>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</si>
  <si>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</si>
  <si>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</si>
  <si>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</si>
  <si>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</si>
  <si>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</si>
  <si>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</si>
  <si>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</si>
  <si>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</si>
  <si>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</si>
  <si>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</si>
  <si>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</si>
  <si>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</si>
  <si>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</si>
  <si>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</si>
  <si>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</si>
  <si>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</si>
  <si>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</si>
  <si>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</si>
  <si>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</si>
  <si>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</si>
  <si>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</si>
  <si>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</si>
  <si>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</si>
  <si>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</si>
  <si>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</si>
  <si>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</si>
  <si>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</si>
  <si>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</si>
  <si>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</si>
  <si>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</si>
  <si>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</si>
  <si>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</si>
  <si>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</si>
  <si>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</si>
  <si>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</si>
  <si>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</si>
  <si>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</si>
  <si>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</si>
  <si>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</si>
  <si>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</si>
  <si>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</si>
  <si>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</si>
  <si>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</si>
  <si>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</si>
  <si>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</si>
  <si>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</si>
  <si>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</si>
  <si>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</si>
  <si>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</si>
  <si>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</si>
  <si>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</si>
  <si>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</si>
  <si>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</si>
  <si>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</si>
  <si>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</si>
  <si>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</si>
  <si>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</si>
  <si>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</si>
  <si>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</si>
  <si>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</si>
  <si>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</si>
  <si>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</si>
  <si>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</si>
  <si>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</si>
  <si>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</si>
  <si>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</si>
  <si>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</si>
  <si>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</si>
  <si>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</si>
  <si>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</si>
  <si>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</si>
  <si>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</si>
  <si>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</si>
  <si>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</si>
  <si>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</si>
  <si>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</si>
  <si>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</si>
  <si>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</si>
  <si>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</si>
  <si>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</si>
  <si>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</si>
  <si>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</si>
  <si>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</si>
  <si>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</si>
  <si>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</si>
  <si>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</si>
  <si>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</si>
  <si>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</si>
  <si>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</si>
  <si>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</si>
  <si>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</si>
  <si>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</si>
  <si>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</si>
  <si>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</si>
  <si>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</si>
  <si>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</si>
  <si>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</si>
  <si>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</si>
  <si>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</si>
  <si>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</si>
  <si>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</si>
  <si>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</si>
  <si>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</si>
  <si>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</si>
  <si>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</si>
  <si>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</si>
  <si>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</si>
  <si>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</si>
  <si>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</si>
  <si>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</si>
  <si>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</si>
  <si>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</si>
  <si>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</si>
  <si>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</si>
  <si>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</si>
  <si>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</si>
  <si>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</si>
  <si>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</si>
  <si>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</si>
  <si>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</si>
  <si>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</si>
  <si>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</si>
  <si>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</si>
  <si>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</si>
  <si>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</si>
  <si>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</si>
  <si>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</si>
  <si>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</si>
  <si>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</si>
  <si>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</si>
  <si>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</si>
  <si>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</si>
  <si>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</si>
  <si>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</si>
  <si>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</si>
  <si>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</si>
  <si>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</si>
  <si>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</si>
  <si>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</si>
  <si>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</si>
  <si>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</si>
  <si>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</si>
  <si>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</si>
  <si>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</si>
  <si>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</si>
  <si>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</si>
  <si>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</si>
  <si>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</si>
  <si>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</si>
  <si>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</si>
  <si>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</si>
  <si>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</si>
  <si>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</si>
  <si>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</si>
  <si>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</si>
  <si>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</si>
  <si>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</si>
  <si>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</si>
  <si>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</si>
  <si>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</si>
  <si>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</si>
  <si>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</si>
  <si>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</si>
  <si>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</si>
  <si>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</si>
  <si>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</si>
  <si>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</si>
  <si>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</si>
  <si>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</si>
  <si>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</si>
  <si>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</si>
  <si>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</si>
  <si>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</si>
  <si>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</si>
  <si>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</si>
  <si>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</si>
  <si>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</si>
  <si>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</si>
  <si>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</si>
  <si>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</si>
  <si>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</si>
  <si>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</si>
  <si>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</si>
  <si>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</si>
  <si>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</si>
  <si>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</si>
  <si>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</si>
  <si>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</si>
  <si>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</si>
  <si>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</si>
  <si>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</si>
  <si>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</si>
  <si>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</si>
  <si>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</si>
  <si>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</si>
  <si>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</si>
  <si>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</si>
  <si>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</si>
  <si>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</si>
  <si>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</si>
  <si>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</si>
  <si>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</si>
  <si>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</si>
  <si>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</si>
  <si>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</si>
  <si>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</si>
  <si>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</si>
  <si>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</si>
  <si>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</si>
  <si>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</si>
  <si>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</si>
  <si>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</si>
  <si>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</si>
  <si>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</si>
  <si>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</si>
  <si>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</si>
  <si>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</si>
  <si>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</si>
  <si>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</si>
  <si>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</si>
  <si>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</si>
  <si>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</si>
  <si>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</si>
  <si>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</si>
  <si>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</si>
  <si>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</si>
  <si>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</si>
  <si>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</si>
  <si>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</si>
  <si>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</si>
  <si>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</si>
  <si>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</si>
  <si>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</si>
  <si>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</si>
  <si>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</si>
  <si>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</si>
  <si>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</si>
  <si>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</si>
  <si>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</si>
  <si>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</si>
  <si>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</si>
  <si>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</si>
  <si>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</si>
  <si>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</si>
  <si>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</si>
  <si>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</si>
  <si>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</si>
  <si>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</si>
  <si>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</si>
  <si>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</si>
  <si>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</si>
  <si>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</si>
  <si>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</si>
  <si>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</si>
  <si>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</si>
  <si>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</si>
  <si>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</si>
  <si>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</si>
  <si>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</si>
  <si>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</si>
  <si>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</si>
  <si>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</si>
  <si>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</si>
  <si>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</si>
  <si>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</si>
  <si>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</si>
  <si>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</si>
  <si>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</si>
  <si>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</si>
  <si>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</si>
  <si>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</si>
  <si>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</si>
  <si>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</si>
  <si>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</si>
  <si>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</si>
  <si>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</si>
  <si>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</si>
  <si>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</si>
  <si>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</si>
  <si>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</si>
  <si>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</si>
  <si>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</si>
  <si>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</si>
  <si>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</si>
  <si>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</si>
  <si>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</si>
  <si>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</si>
  <si>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</si>
  <si>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</si>
  <si>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</si>
  <si>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</si>
  <si>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</si>
  <si>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</si>
  <si>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</si>
  <si>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</si>
  <si>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</si>
  <si>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</si>
  <si>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</si>
  <si>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</si>
  <si>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</si>
  <si>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</si>
  <si>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</si>
  <si>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</si>
  <si>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</si>
  <si>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</si>
  <si>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</si>
  <si>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</si>
  <si>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</si>
  <si>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</si>
  <si>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</si>
  <si>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</si>
  <si>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</si>
  <si>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</si>
  <si>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</si>
  <si>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</si>
  <si>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</si>
  <si>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</si>
  <si>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</si>
  <si>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</si>
  <si>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</si>
  <si>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</si>
  <si>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</si>
  <si>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</si>
  <si>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</si>
  <si>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</si>
  <si>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</si>
  <si>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</si>
  <si>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</si>
  <si>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</si>
  <si>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</si>
  <si>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</si>
  <si>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</si>
  <si>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</si>
  <si>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</si>
  <si>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</si>
  <si>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</si>
  <si>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</si>
  <si>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</si>
  <si>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</si>
  <si>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</si>
  <si>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</si>
  <si>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</si>
  <si>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</si>
  <si>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</si>
  <si>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</si>
  <si>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</si>
  <si>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</si>
  <si>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</si>
  <si>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</si>
  <si>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</si>
  <si>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</si>
  <si>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</si>
  <si>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</si>
  <si>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</si>
  <si>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</si>
  <si>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</si>
  <si>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</si>
  <si>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</si>
  <si>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</si>
  <si>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</si>
  <si>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</si>
  <si>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</si>
  <si>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</si>
  <si>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</si>
  <si>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</si>
  <si>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</si>
  <si>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</si>
  <si>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</si>
  <si>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</si>
  <si>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</si>
  <si>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</si>
  <si>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</si>
  <si>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</si>
  <si>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</si>
  <si>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</si>
  <si>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</si>
  <si>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</si>
  <si>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</si>
  <si>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</si>
  <si>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</si>
  <si>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</si>
  <si>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</si>
  <si>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</si>
  <si>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</si>
  <si>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</si>
  <si>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</si>
  <si>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</si>
  <si>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</si>
  <si>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</si>
  <si>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</si>
  <si>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</si>
  <si>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</si>
  <si>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</si>
  <si>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</si>
  <si>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</si>
  <si>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</si>
  <si>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</si>
  <si>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</si>
  <si>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</si>
  <si>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</si>
  <si>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</si>
  <si>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</si>
  <si>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</si>
  <si>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</si>
  <si>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</si>
  <si>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</si>
  <si>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</si>
  <si>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</si>
  <si>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</si>
  <si>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</si>
  <si>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</si>
  <si>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</si>
  <si>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</si>
  <si>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</si>
  <si>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</si>
  <si>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</si>
  <si>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</si>
  <si>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</si>
  <si>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</si>
  <si>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</si>
  <si>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</si>
  <si>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</si>
  <si>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</si>
  <si>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</si>
  <si>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</si>
  <si>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</si>
  <si>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</si>
  <si>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</si>
  <si>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</si>
  <si>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</si>
  <si>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</si>
  <si>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</si>
  <si>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</si>
  <si>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</si>
  <si>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</si>
  <si>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</si>
  <si>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</si>
  <si>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</si>
  <si>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</si>
  <si>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</si>
  <si>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</si>
  <si>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</si>
  <si>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</si>
  <si>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</si>
  <si>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</si>
  <si>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</si>
  <si>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</si>
  <si>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</si>
  <si>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</si>
  <si>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</si>
  <si>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</si>
  <si>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</si>
  <si>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</si>
  <si>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</si>
  <si>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</si>
  <si>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</si>
  <si>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</si>
  <si>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</si>
  <si>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</si>
  <si>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</si>
  <si>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</si>
  <si>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</si>
  <si>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</si>
  <si>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</si>
  <si>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</si>
  <si>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</si>
  <si>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</si>
  <si>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</si>
  <si>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</si>
  <si>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</si>
  <si>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</si>
  <si>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</si>
  <si>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</si>
  <si>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</si>
  <si>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</si>
  <si>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</si>
  <si>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</si>
  <si>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</si>
  <si>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</si>
  <si>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</si>
  <si>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</si>
  <si>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</si>
  <si>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</si>
  <si>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</si>
  <si>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</si>
  <si>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</si>
  <si>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</si>
  <si>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</si>
  <si>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</si>
  <si>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</si>
  <si>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</si>
  <si>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</si>
  <si>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</si>
  <si>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</si>
  <si>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</si>
  <si>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</si>
  <si>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</si>
  <si>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</si>
  <si>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</si>
  <si>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</si>
  <si>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</si>
  <si>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</si>
  <si>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</si>
  <si>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</si>
  <si>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</si>
  <si>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</si>
  <si>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</si>
  <si>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</si>
  <si>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</si>
  <si>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</si>
  <si>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</si>
  <si>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</si>
  <si>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</si>
  <si>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</si>
  <si>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</si>
  <si>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</si>
  <si>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</si>
  <si>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</si>
  <si>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</si>
  <si>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</si>
  <si>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</si>
  <si>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</si>
  <si>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</si>
  <si>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</si>
  <si>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</si>
  <si>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</si>
  <si>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</si>
  <si>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</si>
  <si>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</si>
  <si>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</si>
  <si>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</si>
  <si>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</si>
  <si>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</si>
  <si>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</si>
  <si>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</si>
  <si>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</si>
  <si>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</si>
  <si>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</si>
  <si>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</si>
  <si>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</si>
  <si>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</si>
  <si>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</si>
  <si>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</si>
  <si>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</si>
  <si>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</si>
  <si>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</si>
  <si>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</si>
  <si>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</si>
  <si>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</si>
  <si>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</si>
  <si>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</si>
  <si>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</si>
  <si>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</si>
  <si>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</si>
  <si>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</si>
  <si>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</si>
  <si>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</si>
  <si>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</si>
  <si>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</si>
  <si>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</si>
  <si>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</si>
  <si>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</si>
  <si>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</si>
  <si>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</si>
  <si>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</si>
  <si>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</si>
  <si>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</si>
  <si>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</si>
  <si>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</si>
  <si>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</si>
  <si>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</si>
  <si>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</si>
  <si>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</si>
  <si>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</si>
  <si>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</si>
  <si>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</si>
  <si>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</si>
  <si>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</si>
  <si>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</si>
  <si>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</si>
  <si>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</si>
  <si>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</si>
  <si>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</si>
  <si>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</si>
  <si>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</si>
  <si>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</si>
  <si>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</si>
  <si>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</si>
  <si>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</si>
  <si>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</si>
  <si>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</si>
  <si>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</si>
  <si>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</si>
  <si>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</si>
  <si>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</si>
  <si>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</si>
  <si>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</si>
  <si>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</si>
  <si>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</si>
  <si>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</si>
  <si>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</si>
  <si>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</si>
  <si>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</si>
  <si>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</si>
  <si>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</si>
  <si>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</si>
  <si>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</si>
  <si>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</si>
  <si>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</si>
  <si>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</si>
  <si>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</si>
  <si>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</si>
  <si>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</si>
  <si>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</si>
  <si>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</si>
  <si>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</si>
  <si>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</si>
  <si>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</si>
  <si>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</si>
  <si>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</si>
  <si>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</si>
  <si>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</si>
  <si>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</si>
  <si>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</si>
  <si>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</si>
  <si>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</si>
  <si>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</si>
  <si>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</si>
  <si>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</si>
  <si>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</si>
  <si>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</si>
  <si>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</si>
  <si>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</si>
  <si>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</si>
  <si>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</si>
  <si>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</si>
  <si>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</si>
  <si>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</si>
  <si>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</si>
  <si>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</si>
  <si>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</si>
  <si>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</si>
  <si>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</si>
  <si>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</si>
  <si>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</si>
  <si>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</si>
  <si>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</si>
  <si>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</si>
  <si>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</si>
  <si>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</si>
  <si>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</si>
  <si>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</si>
  <si>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</si>
  <si>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</si>
  <si>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</si>
  <si>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</si>
  <si>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</si>
  <si>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</si>
  <si>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</si>
  <si>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</si>
  <si>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</si>
  <si>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</si>
  <si>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</si>
  <si>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</si>
  <si>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</si>
  <si>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</si>
  <si>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</si>
  <si>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</si>
  <si>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</si>
  <si>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</si>
  <si>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</si>
  <si>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</si>
  <si>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</si>
  <si>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</si>
  <si>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</si>
  <si>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</si>
  <si>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</si>
  <si>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</si>
  <si>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</si>
  <si>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</si>
  <si>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</si>
  <si>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</si>
  <si>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</si>
  <si>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</si>
  <si>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</si>
  <si>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</si>
  <si>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</si>
  <si>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</si>
  <si>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</si>
  <si>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</si>
  <si>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</si>
  <si>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</si>
  <si>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</si>
  <si>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</si>
  <si>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</si>
  <si>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</si>
  <si>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</si>
  <si>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</si>
  <si>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</si>
  <si>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</si>
  <si>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</si>
  <si>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</si>
  <si>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</si>
  <si>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</si>
  <si>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</si>
  <si>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</si>
  <si>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</si>
  <si>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</si>
  <si>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</si>
  <si>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</si>
  <si>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</si>
  <si>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</si>
  <si>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</si>
  <si>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</si>
  <si>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</si>
  <si>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</si>
  <si>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</si>
  <si>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</si>
  <si>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</si>
  <si>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</si>
  <si>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</si>
  <si>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</si>
  <si>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</si>
  <si>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</si>
  <si>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</si>
  <si>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</si>
  <si>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</si>
  <si>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</si>
  <si>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</si>
  <si>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</si>
  <si>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</si>
  <si>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</si>
  <si>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</si>
  <si>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</si>
  <si>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</si>
  <si>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</si>
  <si>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</si>
  <si>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</si>
  <si>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</si>
  <si>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</si>
  <si>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</si>
  <si>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</si>
  <si>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</si>
  <si>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</si>
  <si>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</si>
  <si>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</si>
  <si>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</si>
  <si>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</si>
  <si>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</si>
  <si>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</si>
  <si>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</si>
  <si>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</si>
  <si>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</si>
  <si>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</si>
  <si>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</si>
  <si>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</si>
  <si>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</si>
  <si>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</si>
  <si>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</si>
  <si>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</si>
  <si>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</si>
  <si>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</si>
  <si>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</si>
  <si>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</si>
  <si>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</si>
  <si>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</si>
  <si>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</si>
  <si>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</si>
  <si>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</si>
  <si>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</si>
  <si>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</si>
  <si>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</si>
  <si>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</si>
  <si>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</si>
  <si>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</si>
  <si>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</si>
  <si>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</si>
  <si>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</si>
  <si>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</si>
  <si>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</si>
  <si>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</si>
  <si>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</si>
  <si>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</si>
  <si>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</si>
  <si>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</si>
  <si>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</si>
  <si>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</si>
  <si>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</si>
  <si>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</si>
  <si>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</si>
  <si>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</si>
  <si>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</si>
  <si>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</si>
  <si>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</si>
  <si>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</si>
  <si>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</si>
  <si>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</si>
  <si>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</si>
  <si>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</si>
  <si>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</si>
  <si>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</si>
  <si>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</si>
  <si>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</si>
  <si>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</si>
  <si>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</si>
  <si>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</si>
  <si>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</si>
  <si>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</si>
  <si>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</si>
  <si>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</si>
  <si>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</si>
  <si>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</si>
  <si>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</si>
  <si>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</si>
  <si>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</si>
  <si>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</si>
  <si>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</si>
  <si>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</si>
  <si>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</si>
  <si>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</si>
  <si>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</si>
  <si>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</si>
  <si>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</si>
  <si>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</si>
  <si>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</si>
  <si>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</si>
  <si>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</si>
  <si>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</si>
  <si>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</si>
  <si>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</si>
  <si>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</si>
  <si>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</si>
  <si>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</si>
  <si>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</si>
  <si>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</si>
  <si>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</si>
  <si>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</si>
  <si>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</si>
  <si>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</si>
  <si>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</si>
  <si>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</si>
  <si>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</si>
  <si>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</si>
  <si>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</si>
  <si>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</si>
  <si>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</si>
  <si>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</si>
  <si>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</si>
  <si>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</si>
  <si>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</si>
  <si>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</si>
  <si>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</si>
  <si>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</si>
  <si>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</si>
  <si>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</si>
  <si>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</si>
  <si>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</si>
  <si>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</si>
  <si>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</si>
  <si>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</si>
  <si>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</si>
  <si>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</si>
  <si>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</si>
  <si>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</si>
  <si>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</si>
  <si>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</si>
  <si>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</si>
  <si>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</si>
  <si>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</si>
  <si>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</si>
  <si>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</si>
  <si>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</si>
  <si>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</si>
  <si>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</si>
  <si>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</si>
  <si>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</si>
  <si>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</si>
  <si>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</si>
  <si>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</si>
  <si>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</si>
  <si>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</si>
  <si>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</si>
  <si>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</si>
  <si>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</si>
  <si>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</si>
  <si>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</si>
  <si>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</si>
  <si>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</si>
  <si>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</si>
  <si>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</si>
  <si>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</si>
  <si>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</si>
  <si>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</si>
  <si>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</si>
  <si>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</si>
  <si>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</si>
  <si>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</si>
  <si>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</si>
  <si>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</si>
  <si>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</si>
  <si>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</si>
  <si>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</si>
  <si>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</si>
  <si>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</si>
  <si>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</si>
  <si>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</si>
  <si>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</si>
  <si>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</si>
  <si>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</si>
  <si>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</si>
  <si>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</si>
  <si>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</si>
  <si>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</si>
  <si>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</si>
  <si>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</si>
  <si>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</si>
  <si>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</si>
  <si>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</si>
  <si>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</si>
  <si>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</si>
  <si>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</si>
  <si>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</si>
  <si>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</si>
  <si>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</si>
  <si>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</si>
  <si>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</si>
  <si>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</si>
  <si>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</si>
  <si>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</si>
  <si>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</si>
  <si>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</si>
  <si>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</si>
  <si>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</si>
  <si>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</si>
  <si>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</si>
  <si>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</si>
  <si>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</si>
  <si>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</si>
  <si>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</si>
  <si>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</si>
  <si>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</si>
  <si>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</si>
  <si>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</si>
  <si>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</si>
  <si>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</si>
  <si>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</si>
  <si>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</si>
  <si>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</si>
  <si>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</si>
  <si>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</si>
  <si>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</si>
  <si>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</si>
  <si>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</si>
  <si>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</si>
  <si>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</si>
  <si>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</si>
  <si>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</si>
  <si>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</si>
  <si>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</si>
  <si>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</si>
  <si>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</si>
  <si>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</si>
  <si>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</si>
  <si>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</si>
  <si>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</si>
  <si>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</si>
  <si>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</si>
  <si>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</si>
  <si>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</si>
  <si>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</si>
  <si>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</si>
  <si>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</si>
  <si>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</si>
  <si>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</si>
  <si>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</si>
  <si>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</si>
  <si>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</si>
  <si>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</si>
  <si>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</si>
  <si>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</si>
  <si>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</si>
  <si>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</si>
  <si>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</si>
  <si>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</si>
  <si>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</si>
  <si>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</si>
  <si>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</si>
  <si>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</si>
  <si>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</si>
  <si>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</si>
  <si>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</si>
  <si>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</si>
  <si>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</si>
  <si>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</si>
  <si>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</si>
  <si>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</si>
  <si>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</si>
  <si>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</si>
  <si>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</si>
  <si>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</si>
  <si>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</si>
  <si>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</si>
  <si>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</si>
  <si>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</si>
  <si>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</si>
  <si>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</si>
  <si>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</si>
  <si>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</si>
  <si>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</si>
  <si>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</si>
  <si>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</si>
  <si>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</si>
  <si>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</si>
  <si>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</si>
  <si>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</si>
  <si>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</si>
  <si>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</si>
  <si>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</si>
  <si>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</si>
  <si>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</si>
  <si>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</si>
  <si>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</si>
  <si>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</si>
  <si>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</si>
  <si>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</si>
  <si>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</si>
  <si>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</si>
  <si>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</si>
  <si>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</si>
  <si>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</si>
  <si>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</si>
  <si>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</si>
  <si>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</si>
  <si>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</si>
  <si>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</si>
  <si>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</si>
  <si>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</si>
  <si>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</si>
  <si>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</si>
  <si>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</si>
  <si>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</si>
  <si>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</si>
  <si>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</si>
  <si>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</si>
  <si>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</si>
  <si>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</si>
  <si>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</si>
  <si>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</si>
  <si>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</si>
  <si>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</si>
  <si>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</si>
  <si>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</si>
  <si>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</si>
  <si>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</si>
  <si>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</si>
  <si>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</si>
  <si>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</si>
  <si>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</si>
  <si>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</si>
  <si>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</si>
  <si>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</si>
  <si>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</si>
  <si>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</si>
  <si>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</si>
  <si>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</si>
  <si>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</si>
  <si>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</si>
  <si>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</si>
  <si>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</si>
  <si>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</si>
  <si>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</si>
  <si>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</si>
  <si>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</si>
  <si>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</si>
  <si>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</si>
  <si>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</si>
  <si>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</si>
  <si>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</si>
  <si>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</si>
  <si>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</si>
  <si>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</si>
  <si>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</si>
  <si>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</si>
  <si>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</si>
  <si>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</si>
  <si>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</si>
  <si>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</si>
  <si>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</si>
  <si>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</si>
  <si>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</si>
  <si>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</si>
  <si>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</si>
  <si>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</si>
  <si>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</si>
  <si>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</si>
  <si>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</si>
  <si>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</si>
  <si>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</si>
  <si>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</si>
  <si>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</si>
  <si>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</si>
  <si>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</si>
  <si>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</si>
  <si>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</si>
  <si>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</si>
  <si>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</si>
  <si>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</si>
  <si>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</si>
  <si>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</si>
  <si>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</si>
  <si>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</si>
  <si>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</si>
  <si>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</si>
  <si>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</si>
  <si>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</si>
  <si>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</si>
  <si>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</si>
  <si>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</si>
  <si>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</si>
  <si>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</si>
  <si>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</si>
  <si>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</si>
  <si>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</si>
  <si>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</si>
  <si>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</si>
  <si>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</si>
  <si>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</si>
  <si>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</si>
  <si>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</si>
  <si>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</si>
  <si>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</si>
  <si>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</si>
  <si>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</si>
  <si>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</si>
  <si>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</si>
  <si>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</si>
  <si>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</si>
  <si>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</si>
  <si>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</si>
  <si>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</si>
  <si>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</si>
  <si>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</si>
  <si>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</si>
  <si>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</si>
  <si>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</si>
  <si>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</si>
  <si>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</si>
  <si>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</si>
  <si>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</si>
  <si>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</si>
  <si>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</si>
  <si>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</si>
  <si>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</si>
  <si>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</si>
  <si>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</si>
  <si>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</si>
  <si>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</si>
  <si>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</si>
  <si>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</si>
  <si>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</si>
  <si>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</si>
  <si>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</si>
  <si>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</si>
  <si>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</si>
  <si>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</si>
  <si>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</si>
  <si>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</si>
  <si>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</si>
  <si>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</si>
  <si>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</si>
  <si>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</si>
  <si>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</si>
  <si>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</si>
  <si>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</si>
  <si>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</si>
  <si>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</si>
  <si>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</si>
  <si>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</si>
  <si>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</si>
  <si>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</si>
  <si>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</si>
  <si>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</si>
  <si>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</si>
  <si>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</si>
  <si>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</si>
  <si>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</si>
  <si>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</si>
  <si>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</si>
  <si>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</si>
  <si>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</si>
  <si>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</si>
  <si>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</si>
  <si>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</si>
  <si>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</si>
  <si>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</si>
  <si>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</si>
  <si>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</si>
  <si>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</si>
  <si>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</si>
  <si>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</si>
  <si>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</si>
  <si>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</si>
  <si>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</si>
  <si>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</si>
  <si>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</si>
  <si>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</si>
  <si>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</si>
  <si>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</si>
  <si>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</si>
  <si>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</si>
  <si>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</si>
  <si>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</si>
  <si>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</si>
  <si>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</si>
  <si>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</si>
  <si>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</si>
  <si>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</si>
  <si>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</si>
  <si>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</si>
  <si>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</si>
  <si>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</si>
  <si>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</si>
  <si>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</si>
  <si>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</si>
  <si>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</si>
  <si>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</si>
  <si>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</si>
  <si>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</si>
  <si>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</si>
  <si>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</si>
  <si>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</si>
  <si>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</si>
  <si>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</si>
  <si>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</si>
  <si>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</si>
  <si>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</si>
  <si>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</si>
  <si>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</si>
  <si>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</si>
  <si>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</si>
  <si>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</si>
  <si>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</si>
  <si>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</si>
  <si>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</si>
  <si>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</si>
  <si>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</si>
  <si>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</si>
  <si>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</si>
  <si>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</si>
  <si>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</si>
  <si>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</si>
  <si>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</si>
  <si>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</si>
  <si>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</si>
  <si>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</si>
  <si>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</si>
  <si>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</si>
  <si>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</si>
  <si>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</si>
  <si>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</si>
  <si>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</si>
  <si>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</si>
  <si>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</si>
  <si>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</si>
  <si>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</si>
  <si>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</si>
  <si>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</si>
  <si>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</si>
  <si>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</si>
  <si>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</si>
  <si>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</si>
  <si>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</si>
  <si>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</si>
  <si>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</si>
  <si>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</si>
  <si>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</si>
  <si>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</si>
  <si>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</si>
  <si>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</si>
  <si>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</si>
  <si>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</si>
  <si>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</si>
  <si>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</si>
  <si>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</si>
  <si>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</si>
  <si>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</si>
  <si>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</si>
  <si>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</si>
  <si>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</si>
  <si>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</si>
  <si>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</si>
  <si>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</si>
  <si>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</si>
  <si>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</si>
  <si>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</si>
  <si>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</si>
  <si>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</si>
  <si>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</si>
  <si>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</si>
  <si>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</si>
  <si>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</si>
  <si>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</si>
  <si>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</si>
  <si>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</si>
  <si>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</si>
  <si>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</si>
  <si>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</si>
  <si>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</si>
  <si>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</si>
  <si>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</si>
  <si>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</si>
  <si>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</si>
  <si>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</si>
  <si>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</si>
  <si>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</si>
  <si>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</si>
  <si>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</si>
  <si>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</si>
  <si>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</si>
  <si>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</si>
  <si>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</si>
  <si>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</si>
  <si>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</si>
  <si>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</si>
  <si>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</si>
  <si>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</si>
  <si>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</si>
  <si>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</si>
  <si>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</si>
  <si>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</si>
  <si>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</si>
  <si>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</si>
  <si>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</si>
  <si>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</si>
  <si>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</si>
  <si>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</si>
  <si>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</si>
  <si>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</si>
  <si>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</si>
  <si>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</si>
  <si>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</si>
  <si>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</si>
  <si>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</si>
  <si>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</si>
  <si>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</si>
  <si>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</si>
  <si>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</si>
  <si>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</si>
  <si>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</si>
  <si>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</si>
  <si>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</si>
  <si>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</si>
  <si>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</si>
  <si>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</si>
  <si>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</si>
  <si>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</si>
  <si>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</si>
  <si>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</si>
  <si>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</si>
  <si>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</si>
  <si>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</si>
  <si>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</si>
  <si>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</si>
  <si>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</si>
  <si>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</si>
  <si>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</si>
  <si>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</si>
  <si>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</si>
  <si>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</si>
  <si>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</si>
  <si>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</si>
  <si>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</si>
  <si>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</si>
  <si>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</si>
  <si>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</si>
  <si>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</si>
  <si>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</si>
  <si>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</si>
  <si>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</si>
  <si>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</si>
  <si>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</si>
  <si>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</si>
  <si>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</si>
  <si>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</si>
  <si>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</si>
  <si>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</si>
  <si>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</si>
  <si>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</si>
  <si>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</si>
  <si>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</si>
  <si>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</si>
  <si>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</si>
  <si>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</si>
  <si>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</si>
  <si>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</si>
  <si>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</si>
  <si>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</si>
  <si>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</si>
  <si>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</si>
  <si>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</si>
  <si>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</si>
  <si>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</si>
  <si>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</si>
  <si>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</si>
  <si>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</si>
  <si>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</si>
  <si>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</si>
  <si>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</si>
  <si>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</si>
  <si>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</si>
  <si>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</si>
  <si>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</si>
  <si>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</si>
  <si>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</si>
  <si>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</si>
  <si>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</si>
  <si>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</si>
  <si>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</si>
  <si>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</si>
  <si>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</si>
  <si>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</si>
  <si>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</si>
  <si>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</si>
  <si>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</si>
  <si>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</si>
  <si>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</si>
  <si>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</si>
  <si>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</si>
  <si>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</si>
  <si>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</si>
  <si>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</si>
  <si>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</si>
  <si>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</si>
  <si>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</si>
  <si>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</si>
  <si>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</si>
  <si>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</si>
  <si>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</si>
  <si>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</si>
  <si>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</si>
  <si>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</si>
  <si>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</si>
  <si>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</si>
  <si>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</si>
  <si>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</si>
  <si>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</si>
  <si>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</si>
  <si>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</si>
  <si>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</si>
  <si>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</si>
  <si>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</si>
  <si>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</si>
  <si>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</si>
  <si>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</si>
  <si>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</si>
  <si>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</si>
  <si>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</si>
  <si>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</si>
  <si>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</si>
  <si>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</si>
  <si>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</si>
  <si>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</si>
  <si>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</si>
  <si>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</si>
  <si>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</si>
  <si>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</si>
  <si>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</si>
  <si>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</si>
  <si>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</si>
  <si>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</si>
  <si>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</si>
  <si>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</si>
  <si>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</si>
  <si>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</si>
  <si>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</si>
  <si>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</si>
  <si>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</si>
  <si>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</si>
  <si>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</si>
  <si>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</si>
  <si>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</si>
  <si>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</si>
  <si>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</si>
  <si>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</si>
  <si>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</si>
  <si>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</si>
  <si>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</si>
  <si>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</si>
  <si>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</si>
  <si>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</si>
  <si>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</si>
  <si>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</si>
  <si>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</si>
  <si>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</si>
  <si>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</si>
  <si>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</si>
  <si>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</si>
  <si>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</si>
  <si>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</si>
  <si>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</si>
  <si>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</si>
  <si>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</si>
  <si>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</si>
  <si>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</si>
  <si>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</si>
  <si>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</si>
  <si>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</si>
  <si>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</si>
  <si>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</si>
  <si>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</si>
  <si>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</si>
  <si>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</si>
  <si>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</si>
  <si>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</si>
  <si>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</si>
  <si>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</si>
  <si>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</si>
  <si>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</si>
  <si>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</si>
  <si>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</si>
  <si>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</si>
  <si>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</si>
  <si>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</si>
  <si>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</si>
  <si>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</si>
  <si>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</si>
  <si>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</si>
  <si>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</si>
  <si>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</si>
  <si>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</si>
  <si>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</si>
  <si>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</si>
  <si>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</si>
  <si>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</si>
  <si>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</si>
  <si>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</si>
  <si>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</si>
  <si>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</si>
  <si>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</si>
  <si>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</si>
  <si>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</si>
  <si>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</si>
  <si>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</si>
  <si>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</si>
  <si>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</si>
  <si>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</si>
  <si>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</si>
  <si>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</si>
  <si>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</si>
  <si>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</si>
  <si>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</si>
  <si>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</si>
  <si>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</si>
  <si>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</si>
  <si>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</si>
  <si>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</si>
  <si>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</si>
  <si>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</si>
  <si>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</si>
  <si>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</si>
  <si>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</si>
  <si>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</si>
  <si>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</si>
  <si>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</si>
  <si>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</si>
  <si>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</si>
  <si>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</si>
  <si>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</si>
  <si>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</si>
  <si>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</si>
  <si>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</si>
  <si>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</si>
  <si>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</si>
  <si>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</si>
  <si>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</si>
  <si>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</si>
  <si>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</si>
  <si>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</si>
  <si>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</si>
  <si>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</si>
  <si>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</si>
  <si>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</si>
  <si>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</si>
  <si>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</si>
  <si>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</si>
  <si>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</si>
  <si>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</si>
  <si>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</si>
  <si>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</si>
  <si>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</si>
  <si>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</si>
  <si>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</si>
  <si>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</si>
  <si>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</si>
  <si>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</si>
  <si>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</si>
  <si>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</si>
  <si>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</si>
  <si>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</si>
  <si>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</si>
  <si>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</si>
  <si>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</si>
  <si>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</si>
  <si>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</si>
  <si>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</si>
  <si>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</si>
  <si>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</si>
  <si>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</si>
  <si>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</si>
  <si>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</si>
  <si>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</si>
  <si>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</si>
  <si>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</si>
  <si>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</si>
  <si>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</si>
  <si>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</si>
  <si>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</si>
  <si>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</si>
  <si>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</si>
  <si>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</si>
  <si>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</si>
  <si>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</si>
  <si>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</si>
  <si>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</si>
  <si>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</si>
  <si>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</si>
  <si>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</si>
  <si>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</si>
  <si>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</si>
  <si>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</si>
  <si>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</si>
  <si>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</si>
  <si>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</si>
  <si>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</si>
  <si>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</si>
  <si>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</si>
  <si>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</si>
  <si>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</si>
  <si>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</si>
  <si>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</si>
  <si>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</si>
  <si>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</si>
  <si>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</si>
  <si>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</si>
  <si>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</si>
  <si>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</si>
  <si>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</si>
  <si>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</si>
  <si>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</si>
  <si>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</si>
  <si>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</si>
  <si>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</si>
  <si>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</si>
  <si>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</si>
  <si>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</si>
  <si>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</si>
  <si>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</si>
  <si>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</si>
  <si>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</si>
  <si>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</si>
  <si>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</si>
  <si>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</si>
  <si>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</si>
  <si>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</si>
  <si>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</si>
  <si>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</si>
  <si>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</si>
  <si>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</si>
  <si>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</si>
  <si>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</si>
  <si>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</si>
  <si>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</si>
  <si>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</si>
  <si>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</si>
  <si>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</si>
  <si>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</si>
  <si>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</si>
  <si>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</si>
  <si>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</si>
  <si>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</si>
  <si>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</si>
  <si>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</si>
  <si>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</si>
  <si>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</si>
  <si>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</si>
  <si>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</si>
  <si>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</si>
  <si>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</si>
  <si>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</si>
  <si>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</si>
  <si>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</si>
  <si>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</si>
  <si>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</si>
  <si>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</si>
  <si>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</si>
  <si>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</si>
  <si>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</si>
  <si>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</si>
  <si>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</si>
  <si>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</si>
  <si>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</si>
  <si>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</si>
  <si>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</si>
  <si>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</si>
  <si>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</si>
  <si>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</si>
  <si>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</si>
  <si>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</si>
  <si>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</si>
  <si>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</si>
  <si>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</si>
  <si>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</si>
  <si>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</si>
  <si>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</si>
  <si>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</si>
  <si>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</si>
  <si>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</si>
  <si>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</si>
  <si>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</si>
  <si>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</si>
  <si>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</si>
  <si>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</si>
  <si>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</si>
  <si>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</si>
  <si>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</si>
  <si>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</si>
  <si>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</si>
  <si>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</si>
  <si>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</si>
  <si>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</si>
  <si>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</si>
  <si>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</si>
  <si>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</si>
  <si>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</si>
  <si>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</si>
  <si>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</si>
  <si>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</si>
  <si>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</si>
  <si>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</si>
  <si>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</si>
  <si>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</si>
  <si>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</si>
  <si>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</si>
  <si>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</si>
  <si>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</si>
  <si>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</si>
  <si>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</si>
  <si>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</si>
  <si>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</si>
  <si>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</si>
  <si>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</si>
  <si>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</si>
  <si>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</si>
  <si>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</si>
  <si>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</si>
  <si>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</si>
  <si>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</si>
  <si>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</si>
  <si>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</si>
  <si>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</si>
  <si>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</si>
  <si>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</si>
  <si>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</si>
  <si>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</si>
  <si>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</si>
  <si>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</si>
  <si>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</si>
  <si>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</si>
  <si>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</si>
  <si>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</si>
  <si>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</si>
  <si>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</si>
  <si>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</si>
  <si>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</si>
  <si>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</si>
  <si>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</si>
  <si>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</si>
  <si>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</si>
  <si>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</si>
  <si>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</si>
  <si>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</si>
  <si>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</si>
  <si>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</si>
  <si>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</si>
  <si>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</si>
  <si>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</si>
  <si>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</si>
  <si>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</si>
  <si>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</si>
  <si>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</si>
  <si>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</si>
  <si>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</si>
  <si>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</si>
  <si>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</si>
  <si>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</si>
  <si>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</si>
  <si>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</si>
  <si>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</si>
  <si>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</si>
  <si>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</si>
  <si>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</si>
  <si>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</si>
  <si>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</si>
  <si>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</si>
  <si>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</si>
  <si>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</si>
  <si>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</si>
  <si>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</si>
  <si>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</si>
  <si>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</si>
  <si>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</si>
  <si>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</si>
  <si>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</si>
  <si>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</si>
  <si>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</si>
  <si>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</si>
  <si>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</si>
  <si>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</si>
  <si>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</si>
  <si>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</si>
  <si>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</si>
  <si>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</si>
  <si>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</si>
  <si>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</si>
  <si>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</si>
  <si>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</si>
  <si>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</si>
  <si>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</si>
  <si>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</si>
  <si>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</si>
  <si>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</si>
  <si>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</si>
  <si>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</si>
  <si>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</si>
  <si>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</si>
  <si>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</si>
  <si>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</si>
  <si>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</si>
  <si>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</si>
  <si>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</si>
  <si>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</si>
  <si>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</si>
  <si>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</si>
  <si>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</si>
  <si>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</si>
  <si>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</si>
  <si>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</si>
  <si>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</si>
  <si>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</si>
  <si>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</si>
  <si>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</si>
  <si>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</si>
  <si>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</si>
  <si>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</si>
  <si>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</si>
  <si>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</si>
  <si>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</si>
  <si>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</si>
  <si>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</si>
  <si>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</si>
  <si>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</si>
  <si>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</si>
  <si>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</si>
  <si>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</si>
  <si>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</si>
  <si>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</si>
  <si>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</si>
  <si>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</si>
  <si>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</si>
  <si>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</si>
  <si>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</si>
  <si>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</si>
  <si>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</si>
  <si>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</si>
  <si>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</si>
  <si>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</si>
  <si>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</si>
  <si>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</si>
  <si>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</si>
  <si>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</si>
  <si>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</si>
  <si>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</si>
  <si>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</si>
  <si>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</si>
  <si>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</si>
  <si>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</si>
  <si>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</si>
  <si>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</si>
  <si>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</si>
  <si>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</si>
  <si>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</si>
  <si>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</si>
  <si>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</si>
  <si>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</si>
  <si>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</si>
  <si>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</si>
  <si>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</si>
  <si>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</si>
  <si>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</si>
  <si>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</si>
  <si>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</si>
  <si>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</si>
  <si>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</si>
  <si>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</si>
  <si>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</si>
  <si>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</si>
  <si>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</si>
  <si>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</si>
  <si>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</si>
  <si>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</si>
  <si>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</si>
  <si>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</si>
  <si>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</si>
  <si>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</si>
  <si>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</si>
  <si>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</si>
  <si>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</si>
  <si>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</si>
  <si>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</si>
  <si>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</si>
  <si>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</si>
  <si>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</si>
  <si>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</si>
  <si>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</si>
  <si>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</si>
  <si>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</si>
  <si>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</si>
  <si>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</si>
  <si>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</si>
  <si>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</si>
  <si>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</si>
  <si>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</si>
  <si>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</si>
  <si>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</si>
  <si>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</si>
  <si>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</si>
  <si>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</si>
  <si>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</si>
  <si>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</si>
  <si>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</si>
  <si>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</si>
  <si>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</si>
  <si>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</si>
  <si>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</si>
  <si>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</si>
  <si>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</si>
  <si>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</si>
  <si>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</si>
  <si>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</si>
  <si>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</si>
  <si>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</si>
  <si>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</si>
  <si>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</si>
  <si>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</si>
  <si>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</si>
  <si>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</si>
  <si>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</si>
  <si>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</si>
  <si>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</si>
  <si>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</si>
  <si>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</si>
  <si>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</si>
  <si>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</si>
  <si>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</si>
  <si>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</si>
  <si>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</si>
  <si>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</si>
  <si>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</si>
  <si>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</si>
  <si>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</si>
  <si>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</si>
  <si>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</si>
  <si>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</si>
  <si>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</si>
  <si>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</si>
  <si>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</si>
  <si>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</si>
  <si>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</si>
  <si>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</si>
  <si>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</si>
  <si>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</si>
  <si>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</si>
  <si>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</si>
  <si>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</si>
  <si>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</si>
  <si>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</si>
  <si>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</si>
  <si>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</si>
  <si>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</si>
  <si>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</si>
  <si>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</si>
  <si>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</si>
  <si>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</si>
  <si>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</si>
  <si>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</si>
  <si>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</si>
  <si>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</si>
  <si>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</si>
  <si>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</si>
  <si>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</si>
  <si>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</si>
  <si>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</si>
  <si>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</si>
  <si>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</si>
  <si>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</si>
  <si>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</si>
  <si>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</si>
  <si>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</si>
  <si>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</si>
  <si>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</si>
  <si>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</si>
  <si>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</si>
  <si>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</si>
  <si>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</si>
  <si>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</si>
  <si>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</si>
  <si>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</si>
  <si>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</si>
  <si>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</si>
  <si>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</si>
  <si>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</si>
  <si>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</si>
  <si>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</si>
  <si>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</si>
  <si>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</si>
  <si>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</si>
  <si>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</si>
  <si>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</si>
  <si>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</si>
  <si>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</si>
  <si>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</si>
  <si>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</si>
  <si>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</si>
  <si>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</si>
  <si>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</si>
  <si>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</si>
  <si>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</si>
  <si>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</si>
  <si>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</si>
  <si>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</si>
  <si>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</si>
  <si>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</si>
  <si>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</si>
  <si>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</si>
  <si>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</si>
  <si>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</si>
  <si>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</si>
  <si>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</si>
  <si>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</si>
  <si>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</si>
  <si>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</si>
  <si>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</si>
  <si>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</si>
  <si>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</si>
  <si>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</si>
  <si>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</si>
  <si>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</si>
  <si>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</si>
  <si>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</si>
  <si>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</si>
  <si>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</si>
  <si>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</si>
  <si>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</si>
  <si>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</si>
  <si>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</si>
  <si>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</si>
  <si>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</si>
  <si>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</si>
  <si>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</si>
  <si>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</si>
  <si>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</si>
  <si>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</si>
  <si>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</si>
  <si>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</si>
  <si>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</si>
  <si>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</si>
  <si>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</si>
  <si>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</si>
  <si>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</si>
  <si>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</si>
  <si>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</si>
  <si>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</si>
  <si>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</si>
  <si>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</si>
  <si>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</si>
  <si>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</si>
  <si>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</si>
  <si>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</si>
  <si>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</si>
  <si>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</si>
  <si>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</si>
  <si>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</si>
  <si>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</si>
  <si>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</si>
  <si>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</si>
  <si>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</si>
  <si>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</si>
  <si>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</si>
  <si>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</si>
  <si>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</si>
  <si>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</si>
  <si>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</si>
  <si>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</si>
  <si>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</si>
  <si>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</si>
  <si>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</si>
  <si>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</si>
  <si>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</si>
  <si>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</si>
  <si>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</si>
  <si>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</si>
  <si>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</si>
  <si>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</si>
  <si>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</si>
  <si>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</si>
  <si>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</si>
  <si>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</si>
  <si>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</si>
  <si>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</si>
  <si>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</si>
  <si>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</si>
  <si>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</si>
  <si>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</si>
  <si>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</si>
  <si>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</si>
  <si>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</si>
  <si>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</si>
  <si>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</si>
  <si>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</si>
  <si>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</si>
  <si>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</si>
  <si>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</si>
  <si>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</si>
  <si>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</si>
  <si>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</si>
  <si>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</si>
  <si>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</si>
  <si>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</si>
  <si>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</si>
  <si>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</si>
  <si>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</si>
  <si>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</si>
  <si>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</si>
  <si>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</si>
  <si>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</si>
  <si>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</si>
  <si>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</si>
  <si>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</si>
  <si>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</si>
  <si>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</si>
  <si>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</si>
  <si>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</si>
  <si>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</si>
  <si>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</si>
  <si>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</si>
  <si>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</si>
  <si>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</si>
  <si>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</si>
  <si>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</si>
  <si>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</si>
  <si>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</si>
  <si>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</si>
  <si>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</si>
  <si>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</si>
  <si>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</si>
  <si>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</si>
  <si>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</si>
  <si>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</si>
  <si>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</si>
  <si>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</si>
  <si>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</si>
  <si>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</si>
  <si>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</si>
  <si>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</si>
  <si>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</si>
  <si>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</si>
  <si>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</si>
  <si>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</si>
  <si>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</si>
  <si>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</si>
  <si>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</si>
  <si>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</si>
  <si>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</si>
  <si>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</si>
  <si>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</si>
  <si>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</si>
  <si>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</si>
  <si>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</si>
  <si>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</si>
  <si>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</si>
  <si>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</si>
  <si>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</si>
  <si>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</si>
  <si>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</si>
  <si>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</si>
  <si>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</si>
  <si>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</si>
  <si>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</si>
  <si>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</si>
  <si>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</si>
  <si>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</si>
  <si>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</si>
  <si>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</si>
  <si>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</si>
  <si>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</si>
  <si>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</si>
  <si>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</si>
  <si>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</si>
  <si>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</si>
  <si>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</si>
  <si>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</si>
  <si>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</si>
  <si>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</si>
  <si>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</si>
  <si>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</si>
  <si>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</si>
  <si>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</si>
  <si>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</si>
  <si>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</si>
  <si>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</si>
  <si>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</si>
  <si>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</si>
  <si>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</si>
  <si>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</si>
  <si>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</si>
  <si>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</si>
  <si>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</si>
  <si>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</si>
  <si>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</si>
  <si>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</si>
  <si>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</si>
  <si>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</si>
  <si>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</si>
  <si>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</si>
  <si>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</si>
  <si>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</si>
  <si>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</si>
  <si>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</si>
  <si>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</si>
  <si>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</si>
  <si>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</si>
  <si>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</si>
  <si>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</si>
  <si>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</si>
  <si>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</si>
  <si>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</si>
  <si>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</si>
  <si>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</si>
  <si>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</si>
  <si>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</si>
  <si>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</si>
  <si>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</si>
  <si>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</si>
  <si>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</si>
  <si>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</si>
  <si>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</si>
  <si>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</si>
  <si>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</si>
  <si>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</si>
  <si>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</si>
  <si>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</si>
  <si>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</si>
  <si>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</si>
  <si>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</si>
  <si>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</si>
  <si>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</si>
  <si>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</si>
  <si>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</si>
  <si>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</si>
  <si>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</si>
  <si>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</si>
  <si>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</si>
  <si>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</si>
  <si>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</si>
  <si>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</si>
  <si>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</si>
  <si>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</si>
  <si>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</si>
  <si>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</si>
  <si>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</si>
  <si>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</si>
  <si>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</si>
  <si>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</si>
  <si>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</si>
  <si>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</si>
  <si>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</si>
  <si>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</si>
  <si>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</si>
  <si>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</si>
  <si>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</si>
  <si>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</si>
  <si>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</si>
  <si>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</si>
  <si>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</si>
  <si>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</si>
  <si>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</si>
  <si>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</si>
  <si>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</si>
  <si>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</si>
  <si>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</si>
  <si>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</si>
  <si>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</si>
  <si>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</si>
  <si>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</si>
  <si>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</si>
  <si>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</si>
  <si>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</si>
  <si>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</si>
  <si>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</si>
  <si>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</si>
  <si>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</si>
  <si>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</si>
  <si>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</si>
  <si>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</si>
  <si>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</si>
  <si>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</si>
  <si>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</si>
  <si>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</si>
  <si>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</si>
  <si>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</si>
  <si>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</si>
  <si>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</si>
  <si>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</si>
  <si>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</si>
  <si>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</si>
  <si>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</si>
  <si>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</si>
  <si>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</si>
  <si>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</si>
  <si>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</si>
  <si>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</si>
  <si>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</si>
  <si>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</si>
  <si>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</si>
  <si>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</si>
  <si>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</si>
  <si>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</si>
  <si>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</si>
  <si>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</si>
  <si>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</si>
  <si>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</si>
  <si>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</si>
  <si>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</si>
  <si>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</si>
  <si>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</si>
  <si>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</si>
  <si>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</si>
  <si>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</si>
  <si>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</si>
  <si>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</si>
  <si>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</si>
  <si>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</si>
  <si>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</si>
  <si>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</si>
  <si>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</si>
  <si>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</si>
  <si>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</si>
  <si>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</si>
  <si>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</si>
  <si>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</si>
  <si>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</si>
  <si>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</si>
  <si>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</si>
  <si>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</si>
  <si>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</si>
  <si>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</si>
  <si>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</si>
  <si>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</si>
  <si>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</si>
  <si>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</si>
  <si>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</si>
  <si>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</si>
  <si>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</si>
  <si>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</si>
  <si>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</si>
  <si>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</si>
  <si>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</si>
  <si>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</si>
  <si>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</si>
  <si>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</si>
  <si>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</si>
  <si>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</si>
  <si>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</si>
  <si>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</si>
  <si>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</si>
  <si>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</si>
  <si>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</si>
  <si>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</si>
  <si>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</si>
  <si>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</si>
  <si>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</si>
  <si>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</si>
  <si>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</si>
  <si>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</si>
  <si>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</si>
  <si>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</si>
  <si>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</si>
  <si>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</si>
  <si>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</si>
  <si>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</si>
  <si>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</si>
  <si>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</si>
  <si>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</si>
  <si>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</si>
  <si>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</si>
  <si>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</si>
  <si>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</si>
  <si>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</si>
  <si>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</si>
  <si>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</si>
  <si>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</si>
  <si>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</si>
  <si>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</si>
  <si>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</si>
  <si>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</si>
  <si>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</si>
  <si>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</si>
  <si>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</si>
  <si>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</si>
  <si>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</si>
  <si>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</si>
  <si>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</si>
  <si>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</si>
  <si>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</si>
  <si>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</si>
  <si>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</si>
  <si>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</si>
  <si>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</si>
  <si>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</si>
  <si>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</si>
  <si>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</si>
  <si>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</si>
  <si>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</si>
  <si>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</si>
  <si>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</si>
  <si>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</si>
  <si>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</si>
  <si>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</si>
  <si>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</si>
  <si>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</si>
  <si>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</si>
  <si>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</si>
  <si>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</si>
  <si>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</si>
  <si>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</si>
  <si>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</si>
  <si>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</si>
  <si>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</si>
  <si>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</si>
  <si>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</si>
  <si>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</si>
  <si>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</si>
  <si>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</si>
  <si>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</si>
  <si>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</si>
  <si>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</si>
  <si>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</si>
  <si>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</si>
  <si>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</si>
  <si>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</si>
  <si>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</si>
  <si>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</si>
  <si>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</si>
  <si>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</si>
  <si>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</si>
  <si>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</si>
  <si>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</si>
  <si>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</si>
  <si>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</si>
  <si>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</si>
  <si>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</si>
  <si>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</si>
  <si>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</si>
  <si>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</si>
  <si>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</si>
  <si>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</si>
  <si>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</si>
  <si>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</si>
  <si>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</si>
  <si>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</si>
  <si>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</si>
  <si>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</si>
  <si>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</si>
  <si>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</si>
  <si>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</si>
  <si>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</si>
  <si>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</si>
  <si>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</si>
  <si>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</si>
  <si>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</si>
  <si>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</si>
  <si>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</si>
  <si>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</si>
  <si>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</si>
  <si>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</si>
  <si>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</si>
  <si>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</si>
  <si>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</si>
  <si>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</si>
  <si>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</si>
  <si>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</si>
  <si>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</si>
  <si>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</si>
  <si>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</si>
  <si>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</si>
  <si>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</si>
  <si>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</si>
  <si>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</si>
  <si>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</si>
  <si>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</si>
  <si>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</si>
  <si>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</si>
  <si>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</si>
  <si>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</si>
  <si>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</si>
  <si>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</si>
  <si>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</si>
  <si>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</si>
  <si>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</si>
  <si>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</si>
  <si>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</si>
  <si>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</si>
  <si>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</si>
  <si>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</si>
  <si>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</si>
  <si>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</si>
  <si>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</si>
  <si>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</si>
  <si>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</si>
  <si>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</si>
  <si>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</si>
  <si>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</si>
  <si>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</si>
  <si>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</si>
  <si>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</si>
  <si>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</si>
  <si>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</si>
  <si>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</si>
  <si>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</si>
  <si>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</si>
  <si>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</si>
  <si>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</si>
  <si>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</si>
  <si>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</si>
  <si>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</si>
  <si>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</si>
  <si>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</si>
  <si>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</si>
  <si>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</si>
  <si>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</si>
  <si>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</si>
  <si>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</si>
  <si>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</si>
  <si>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</si>
  <si>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</si>
  <si>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</si>
  <si>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</si>
  <si>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</si>
  <si>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</si>
  <si>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</si>
  <si>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</si>
  <si>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</si>
  <si>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</si>
  <si>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</si>
  <si>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</si>
  <si>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</si>
  <si>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</si>
  <si>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</si>
  <si>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</si>
  <si>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</si>
  <si>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</si>
  <si>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</si>
  <si>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</si>
  <si>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</si>
  <si>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</si>
  <si>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</si>
  <si>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</si>
  <si>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</si>
  <si>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</si>
  <si>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</si>
  <si>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</si>
  <si>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</si>
  <si>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</si>
  <si>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</si>
  <si>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</si>
  <si>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</si>
  <si>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</si>
  <si>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</si>
  <si>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</si>
  <si>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</si>
  <si>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</si>
  <si>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</si>
  <si>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</si>
  <si>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</si>
  <si>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</si>
  <si>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</si>
  <si>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</si>
  <si>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</si>
  <si>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</si>
  <si>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</si>
  <si>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</si>
  <si>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</si>
  <si>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</si>
  <si>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</si>
  <si>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</si>
  <si>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</si>
  <si>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</si>
  <si>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</si>
  <si>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</si>
  <si>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</si>
  <si>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</si>
  <si>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</si>
  <si>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</si>
  <si>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</si>
  <si>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</si>
  <si>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</si>
  <si>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</si>
  <si>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</si>
  <si>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</si>
  <si>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</si>
  <si>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</si>
  <si>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</si>
  <si>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</si>
  <si>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</si>
  <si>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</si>
  <si>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</si>
  <si>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</si>
  <si>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</si>
  <si>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</si>
  <si>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</si>
  <si>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</si>
  <si>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</si>
  <si>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</si>
  <si>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</si>
  <si>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</si>
  <si>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</si>
  <si>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</si>
  <si>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</si>
  <si>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</si>
  <si>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</si>
  <si>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</si>
  <si>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</si>
  <si>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</si>
  <si>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</si>
  <si>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</si>
  <si>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</si>
  <si>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</si>
  <si>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</si>
  <si>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</si>
  <si>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</si>
  <si>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</si>
  <si>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</si>
  <si>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</si>
  <si>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</si>
  <si>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</si>
  <si>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</si>
  <si>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</si>
  <si>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</si>
  <si>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</si>
  <si>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</si>
  <si>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</si>
  <si>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</si>
  <si>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</si>
  <si>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</si>
  <si>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</si>
  <si>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</si>
  <si>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</si>
  <si>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</si>
  <si>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</si>
  <si>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</si>
  <si>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</si>
  <si>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</si>
  <si>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</si>
  <si>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</si>
  <si>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</si>
  <si>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</si>
  <si>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</si>
  <si>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</si>
  <si>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</si>
  <si>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</si>
  <si>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</si>
  <si>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</si>
  <si>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</si>
  <si>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</si>
  <si>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</si>
  <si>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</si>
  <si>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</si>
  <si>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</si>
  <si>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</si>
  <si>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</si>
  <si>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</si>
  <si>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</si>
  <si>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</si>
  <si>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</si>
  <si>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</si>
  <si>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</si>
  <si>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</si>
  <si>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</si>
  <si>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</si>
  <si>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</si>
  <si>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</si>
  <si>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</si>
  <si>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</si>
  <si>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</si>
  <si>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</si>
  <si>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</si>
  <si>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</si>
  <si>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</si>
  <si>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</si>
  <si>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</si>
  <si>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</si>
  <si>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</si>
  <si>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</si>
  <si>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</si>
  <si>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</si>
  <si>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</si>
  <si>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</si>
  <si>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</si>
  <si>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</si>
  <si>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</si>
  <si>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</si>
  <si>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</si>
  <si>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</si>
  <si>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</si>
  <si>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</si>
  <si>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</si>
  <si>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</si>
  <si>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</si>
  <si>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</si>
  <si>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</si>
  <si>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</si>
  <si>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</si>
  <si>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</si>
  <si>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</si>
  <si>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</si>
  <si>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</si>
  <si>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</si>
  <si>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</si>
  <si>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</si>
  <si>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</si>
  <si>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</si>
  <si>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</si>
  <si>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</si>
  <si>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</si>
  <si>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</si>
  <si>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</si>
  <si>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</si>
  <si>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</si>
  <si>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</si>
  <si>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</si>
  <si>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</si>
  <si>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</si>
  <si>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</si>
  <si>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</si>
  <si>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</si>
  <si>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</si>
  <si>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</si>
  <si>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</si>
  <si>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</si>
  <si>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</si>
  <si>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</si>
  <si>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</si>
  <si>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</si>
  <si>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</si>
  <si>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</si>
  <si>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</si>
  <si>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</si>
  <si>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</si>
  <si>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</si>
  <si>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</si>
  <si>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</si>
  <si>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</si>
  <si>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</si>
  <si>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</si>
  <si>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</si>
  <si>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</si>
  <si>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</si>
  <si>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</si>
  <si>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</si>
  <si>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</si>
  <si>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</si>
  <si>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</si>
  <si>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</si>
  <si>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</si>
  <si>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</si>
  <si>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</si>
  <si>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</si>
  <si>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</si>
  <si>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</si>
  <si>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</si>
  <si>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</si>
  <si>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</si>
  <si>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</si>
  <si>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</si>
  <si>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</si>
  <si>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</si>
  <si>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</si>
  <si>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</si>
  <si>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</si>
  <si>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</si>
  <si>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</si>
  <si>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</si>
  <si>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</si>
  <si>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</si>
  <si>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</si>
  <si>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</si>
  <si>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</si>
  <si>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</si>
  <si>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</si>
  <si>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</si>
  <si>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</si>
  <si>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</si>
  <si>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</si>
  <si>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</si>
  <si>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</si>
  <si>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</si>
  <si>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</si>
  <si>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</si>
  <si>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</si>
  <si>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</si>
  <si>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</si>
  <si>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</si>
  <si>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</si>
  <si>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</si>
  <si>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</si>
  <si>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</si>
  <si>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</si>
  <si>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</si>
  <si>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</si>
  <si>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</si>
  <si>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</si>
  <si>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</si>
  <si>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</si>
  <si>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</si>
  <si>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</si>
  <si>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</si>
  <si>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</si>
  <si>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</si>
  <si>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</si>
  <si>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</si>
  <si>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</si>
  <si>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</si>
  <si>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</si>
  <si>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</si>
  <si>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</si>
  <si>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</si>
  <si>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</si>
  <si>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</si>
  <si>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</si>
  <si>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</si>
  <si>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</si>
  <si>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</si>
  <si>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</si>
  <si>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</si>
  <si>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</si>
  <si>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</si>
  <si>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</si>
  <si>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</si>
  <si>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</si>
  <si>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</si>
  <si>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</si>
  <si>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</si>
  <si>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</si>
  <si>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</si>
  <si>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</si>
  <si>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</si>
  <si>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</si>
  <si>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</si>
  <si>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</si>
  <si>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</si>
  <si>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</si>
  <si>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</si>
  <si>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</si>
  <si>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</si>
  <si>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</si>
  <si>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</si>
  <si>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</si>
  <si>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</si>
  <si>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</si>
  <si>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</si>
  <si>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</si>
  <si>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</si>
  <si>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</si>
  <si>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</si>
  <si>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</si>
  <si>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</si>
  <si>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</si>
  <si>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</si>
  <si>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</si>
  <si>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</si>
  <si>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</si>
  <si>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</si>
  <si>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</si>
  <si>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</si>
  <si>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</si>
  <si>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</si>
  <si>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</si>
  <si>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</si>
  <si>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</si>
  <si>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</si>
  <si>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</si>
  <si>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</si>
  <si>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</si>
  <si>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</si>
  <si>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</si>
  <si>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</si>
  <si>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</si>
  <si>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</si>
  <si>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</si>
  <si>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</si>
  <si>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</si>
  <si>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</si>
  <si>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</si>
  <si>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</si>
  <si>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</si>
  <si>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</si>
  <si>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</si>
  <si>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</si>
  <si>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</si>
  <si>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</si>
  <si>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</si>
  <si>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</si>
  <si>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</si>
  <si>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</si>
  <si>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</si>
  <si>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</si>
  <si>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</si>
  <si>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</si>
  <si>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</si>
  <si>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</si>
  <si>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</si>
  <si>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</si>
  <si>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</si>
  <si>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</si>
  <si>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</si>
  <si>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</si>
  <si>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</si>
  <si>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</si>
  <si>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</si>
  <si>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</si>
  <si>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</si>
  <si>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</si>
  <si>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</si>
  <si>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</si>
  <si>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</si>
  <si>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</si>
  <si>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</si>
  <si>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</si>
  <si>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</si>
  <si>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</si>
  <si>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</si>
  <si>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</si>
  <si>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</si>
  <si>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</si>
  <si>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</si>
  <si>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</si>
  <si>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</si>
  <si>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</si>
  <si>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</si>
  <si>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</si>
  <si>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</si>
  <si>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</si>
  <si>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</si>
  <si>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</si>
  <si>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</si>
  <si>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</si>
  <si>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</si>
  <si>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</si>
  <si>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</si>
  <si>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</si>
  <si>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</si>
  <si>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</si>
  <si>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</si>
  <si>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</si>
  <si>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</si>
  <si>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</si>
  <si>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</si>
  <si>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</si>
  <si>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</si>
  <si>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</si>
  <si>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</si>
  <si>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</si>
  <si>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</si>
  <si>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</si>
  <si>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</si>
  <si>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</si>
  <si>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</si>
  <si>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</si>
  <si>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</si>
  <si>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</si>
  <si>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</si>
  <si>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</si>
  <si>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</si>
  <si>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</si>
  <si>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</si>
  <si>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</si>
  <si>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</si>
  <si>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</si>
  <si>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</si>
  <si>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</si>
  <si>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</si>
  <si>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</si>
  <si>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</si>
  <si>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</si>
  <si>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</si>
  <si>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</si>
  <si>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</si>
  <si>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</si>
  <si>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</si>
  <si>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</si>
  <si>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</si>
  <si>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</si>
  <si>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</si>
  <si>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</si>
  <si>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</si>
  <si>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</si>
  <si>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</si>
  <si>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</si>
  <si>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</si>
  <si>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</si>
  <si>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</si>
  <si>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</si>
  <si>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</si>
  <si>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</si>
  <si>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</si>
  <si>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</si>
  <si>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</si>
  <si>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</si>
  <si>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</si>
  <si>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</si>
  <si>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</si>
  <si>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</si>
  <si>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</si>
  <si>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</si>
  <si>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</si>
  <si>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</si>
  <si>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</si>
  <si>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</si>
  <si>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</si>
  <si>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</si>
  <si>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</si>
  <si>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</si>
  <si>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</si>
  <si>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</si>
  <si>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</si>
  <si>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</si>
  <si>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</si>
  <si>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</si>
  <si>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</si>
  <si>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</si>
  <si>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</si>
  <si>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</si>
  <si>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</si>
  <si>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</si>
  <si>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</si>
  <si>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</si>
  <si>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</si>
  <si>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</si>
  <si>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</si>
  <si>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</si>
  <si>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</si>
  <si>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</si>
  <si>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</si>
  <si>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</si>
  <si>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</si>
  <si>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</si>
  <si>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</si>
  <si>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</si>
  <si>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</si>
  <si>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</si>
  <si>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</si>
  <si>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</si>
  <si>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</si>
  <si>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</si>
  <si>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</si>
  <si>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</si>
  <si>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</si>
  <si>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</si>
  <si>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</si>
  <si>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</si>
  <si>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</si>
  <si>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</si>
  <si>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</si>
  <si>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</si>
  <si>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</si>
  <si>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</si>
  <si>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</si>
  <si>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</si>
  <si>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</si>
  <si>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</si>
  <si>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</si>
  <si>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</si>
  <si>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</si>
  <si>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</si>
  <si>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</si>
  <si>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</si>
  <si>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</si>
  <si>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</si>
  <si>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</si>
  <si>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</si>
  <si>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</si>
  <si>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</si>
  <si>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</si>
  <si>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</si>
  <si>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</si>
  <si>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</si>
  <si>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</si>
  <si>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</si>
  <si>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</si>
  <si>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</si>
  <si>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</si>
  <si>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</si>
  <si>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</si>
  <si>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</si>
  <si>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</si>
  <si>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</si>
  <si>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</si>
  <si>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</si>
  <si>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</si>
  <si>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</si>
  <si>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</si>
  <si>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</si>
  <si>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</si>
  <si>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</si>
  <si>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</si>
  <si>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</si>
  <si>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</si>
  <si>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</si>
  <si>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</si>
  <si>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</si>
  <si>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</si>
  <si>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</si>
  <si>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</si>
  <si>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</si>
  <si>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</si>
  <si>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</si>
  <si>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</si>
  <si>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</si>
  <si>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</si>
  <si>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</si>
  <si>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</si>
  <si>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</si>
  <si>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</si>
  <si>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</si>
  <si>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</si>
  <si>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</si>
  <si>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</si>
  <si>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</si>
  <si>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</si>
  <si>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</si>
  <si>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</si>
  <si>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</si>
  <si>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</si>
  <si>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</si>
  <si>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</si>
  <si>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</si>
  <si>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</si>
  <si>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</si>
  <si>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</si>
  <si>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</si>
  <si>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</si>
  <si>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</si>
  <si>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</si>
  <si>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</si>
  <si>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</si>
  <si>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</si>
  <si>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</si>
  <si>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</si>
  <si>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</si>
  <si>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</si>
  <si>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</si>
  <si>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</si>
  <si>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</si>
  <si>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</si>
  <si>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</si>
  <si>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</si>
  <si>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</si>
  <si>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</si>
  <si>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</si>
  <si>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</si>
  <si>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</si>
  <si>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</si>
  <si>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</si>
  <si>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</si>
  <si>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</si>
  <si>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</si>
  <si>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</si>
  <si>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</si>
  <si>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</si>
  <si>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</si>
  <si>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</si>
  <si>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</si>
  <si>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</si>
  <si>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</si>
  <si>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</si>
  <si>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</si>
  <si>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</si>
  <si>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</si>
  <si>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</si>
  <si>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</si>
  <si>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</si>
  <si>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</si>
  <si>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</si>
  <si>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</si>
  <si>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</si>
  <si>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</si>
  <si>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</si>
  <si>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</si>
  <si>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</si>
  <si>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</si>
  <si>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</si>
  <si>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</si>
  <si>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</si>
  <si>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</si>
  <si>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</si>
  <si>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</si>
  <si>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</si>
  <si>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</si>
  <si>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</si>
  <si>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</si>
  <si>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</si>
  <si>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</si>
  <si>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</si>
  <si>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</si>
  <si>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</si>
  <si>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</si>
  <si>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</si>
  <si>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</si>
  <si>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</si>
  <si>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</si>
  <si>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</si>
  <si>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</si>
  <si>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</si>
  <si>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</si>
  <si>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</si>
  <si>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</si>
  <si>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</si>
  <si>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</si>
  <si>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</si>
  <si>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</si>
  <si>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</si>
  <si>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</si>
  <si>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</si>
  <si>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</si>
  <si>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</si>
  <si>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</si>
  <si>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</si>
  <si>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</si>
  <si>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</si>
  <si>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</si>
  <si>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</si>
  <si>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</si>
  <si>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</si>
  <si>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</si>
  <si>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</si>
  <si>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</si>
  <si>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</si>
  <si>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</si>
  <si>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</si>
  <si>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</si>
  <si>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</si>
  <si>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</si>
  <si>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</si>
  <si>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</si>
  <si>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</si>
  <si>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</si>
  <si>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</si>
  <si>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</si>
  <si>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</si>
  <si>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</si>
  <si>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</si>
  <si>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</si>
  <si>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</si>
  <si>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</si>
  <si>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</si>
  <si>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</si>
  <si>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</si>
  <si>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</si>
  <si>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</si>
  <si>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</si>
  <si>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</si>
  <si>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</si>
  <si>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</si>
  <si>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</si>
  <si>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</si>
  <si>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</si>
  <si>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</si>
  <si>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</si>
  <si>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</si>
  <si>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</si>
  <si>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</si>
  <si>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</si>
  <si>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</si>
  <si>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</si>
  <si>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</si>
  <si>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</si>
  <si>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</si>
  <si>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</si>
  <si>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</si>
  <si>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</si>
  <si>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</si>
  <si>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</si>
  <si>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</si>
  <si>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</si>
  <si>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</si>
  <si>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</si>
  <si>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</si>
  <si>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</si>
  <si>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</si>
  <si>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</si>
  <si>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</si>
  <si>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</si>
  <si>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</si>
  <si>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</si>
  <si>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</si>
  <si>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</si>
  <si>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</si>
  <si>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</si>
  <si>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</si>
  <si>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</si>
  <si>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</si>
  <si>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</si>
  <si>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</si>
  <si>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</si>
  <si>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</si>
  <si>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</si>
  <si>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</si>
  <si>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</si>
  <si>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</si>
  <si>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</si>
  <si>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</si>
  <si>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</si>
  <si>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</si>
  <si>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</si>
  <si>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</si>
  <si>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</si>
  <si>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</si>
  <si>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</si>
  <si>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</si>
  <si>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</si>
  <si>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</si>
  <si>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</si>
  <si>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</si>
  <si>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</si>
  <si>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</si>
  <si>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</si>
  <si>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</si>
  <si>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</si>
  <si>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</si>
  <si>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</si>
  <si>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</si>
  <si>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</si>
  <si>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</si>
  <si>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</si>
  <si>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</si>
  <si>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</si>
  <si>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</si>
  <si>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</si>
  <si>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</si>
  <si>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</si>
  <si>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</si>
  <si>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</si>
  <si>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</si>
  <si>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</si>
  <si>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</si>
  <si>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</si>
  <si>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</si>
  <si>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</si>
  <si>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</si>
  <si>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</si>
  <si>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</si>
  <si>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</si>
  <si>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</si>
  <si>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</si>
  <si>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</si>
  <si>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</si>
  <si>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</si>
  <si>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</si>
  <si>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</si>
  <si>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</si>
  <si>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</si>
  <si>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</si>
  <si>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</si>
  <si>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</si>
  <si>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</si>
  <si>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</si>
  <si>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</si>
  <si>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</si>
  <si>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</si>
  <si>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</si>
  <si>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</si>
  <si>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</si>
  <si>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</si>
  <si>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</si>
  <si>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</si>
  <si>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</si>
  <si>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</si>
  <si>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</si>
  <si>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</si>
  <si>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</si>
  <si>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</si>
  <si>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</si>
  <si>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</si>
  <si>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</si>
  <si>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</si>
  <si>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</si>
  <si>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</si>
  <si>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</si>
  <si>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</si>
  <si>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</si>
  <si>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</si>
  <si>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</si>
  <si>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</si>
  <si>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</si>
  <si>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</si>
  <si>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</si>
  <si>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</si>
  <si>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</si>
  <si>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</si>
  <si>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</si>
  <si>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</si>
  <si>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</si>
  <si>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</si>
  <si>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</si>
  <si>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</si>
  <si>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</si>
  <si>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</si>
  <si>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</si>
  <si>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</si>
  <si>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</si>
  <si>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</si>
  <si>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</si>
  <si>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</si>
  <si>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</si>
  <si>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</si>
  <si>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</si>
  <si>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</si>
  <si>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</si>
  <si>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</si>
  <si>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</si>
  <si>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</si>
  <si>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</si>
  <si>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</si>
  <si>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</si>
  <si>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</si>
  <si>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</si>
  <si>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</si>
  <si>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</si>
  <si>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</si>
  <si>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</si>
  <si>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</si>
  <si>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</si>
  <si>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</si>
  <si>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</si>
  <si>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</si>
  <si>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</si>
  <si>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</si>
  <si>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</si>
  <si>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</si>
  <si>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</si>
  <si>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</si>
  <si>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</si>
  <si>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</si>
  <si>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</si>
  <si>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</si>
  <si>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</si>
  <si>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</si>
  <si>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</si>
  <si>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</si>
  <si>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</si>
  <si>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</si>
  <si>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</si>
  <si>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</si>
  <si>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</si>
  <si>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</si>
  <si>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</si>
  <si>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</si>
  <si>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</si>
  <si>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</si>
  <si>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</si>
  <si>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</si>
  <si>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</si>
  <si>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</si>
  <si>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</si>
  <si>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</si>
  <si>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</si>
  <si>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</si>
  <si>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</si>
  <si>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</si>
  <si>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</si>
  <si>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</si>
  <si>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</si>
  <si>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</si>
  <si>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</si>
  <si>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</si>
  <si>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</si>
  <si>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</si>
  <si>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</si>
  <si>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</si>
  <si>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</si>
  <si>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</si>
  <si>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</si>
  <si>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</si>
  <si>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</si>
  <si>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</si>
  <si>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</si>
  <si>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</si>
  <si>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</si>
  <si>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</si>
  <si>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</si>
  <si>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</si>
  <si>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</si>
  <si>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</si>
  <si>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</si>
  <si>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</si>
  <si>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</si>
  <si>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</si>
  <si>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</si>
  <si>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</si>
  <si>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</si>
  <si>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</si>
  <si>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</si>
  <si>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</si>
  <si>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</si>
  <si>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</si>
  <si>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</si>
  <si>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</si>
  <si>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</si>
  <si>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</si>
  <si>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</si>
  <si>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</si>
  <si>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</si>
  <si>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</si>
  <si>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</si>
  <si>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</si>
  <si>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</si>
  <si>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</si>
  <si>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</si>
  <si>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</si>
  <si>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</si>
  <si>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</si>
  <si>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</si>
  <si>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</si>
  <si>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</si>
  <si>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</si>
  <si>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</si>
  <si>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</si>
  <si>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</si>
  <si>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</si>
  <si>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</si>
  <si>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</si>
  <si>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</si>
  <si>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</si>
  <si>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</si>
  <si>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</si>
  <si>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</si>
  <si>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</si>
  <si>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</si>
  <si>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</si>
  <si>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</si>
  <si>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</si>
  <si>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</si>
  <si>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</si>
  <si>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</si>
  <si>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</si>
  <si>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</si>
  <si>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</si>
  <si>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</si>
  <si>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</si>
  <si>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</si>
  <si>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</si>
  <si>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</si>
  <si>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</si>
  <si>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</si>
  <si>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</si>
  <si>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</si>
  <si>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</si>
  <si>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</si>
  <si>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</si>
  <si>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</si>
  <si>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</si>
  <si>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</si>
  <si>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</si>
  <si>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</si>
  <si>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</si>
  <si>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</si>
  <si>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</si>
  <si>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</si>
  <si>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</si>
  <si>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</si>
  <si>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</si>
  <si>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</si>
  <si>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</si>
  <si>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</si>
  <si>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</si>
  <si>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</si>
  <si>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</si>
  <si>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</si>
  <si>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</si>
  <si>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</si>
  <si>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</si>
  <si>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</si>
  <si>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</si>
  <si>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</si>
  <si>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</si>
  <si>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</si>
  <si>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</si>
  <si>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</si>
  <si>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</si>
  <si>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</si>
  <si>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</si>
  <si>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</si>
  <si>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</si>
  <si>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</si>
  <si>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</si>
  <si>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</si>
  <si>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</si>
  <si>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</si>
  <si>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</si>
  <si>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</si>
  <si>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</si>
  <si>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</si>
  <si>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</si>
  <si>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</si>
  <si>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</si>
  <si>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</si>
  <si>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</si>
  <si>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</si>
  <si>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</si>
  <si>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</si>
  <si>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</si>
  <si>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</si>
  <si>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</si>
  <si>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</si>
  <si>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</si>
  <si>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</si>
  <si>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</si>
  <si>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</si>
  <si>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</si>
  <si>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</si>
  <si>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</si>
  <si>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</si>
  <si>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</si>
  <si>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</si>
  <si>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</si>
  <si>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</si>
  <si>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</si>
  <si>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</si>
  <si>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</si>
  <si>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</si>
  <si>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</si>
  <si>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</si>
  <si>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</si>
  <si>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</si>
  <si>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</si>
  <si>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</si>
  <si>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</si>
  <si>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</si>
  <si>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</si>
  <si>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</si>
  <si>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</si>
  <si>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</si>
  <si>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</si>
  <si>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</si>
  <si>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</si>
  <si>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</si>
  <si>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</si>
  <si>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</si>
  <si>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</si>
  <si>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</si>
  <si>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</si>
  <si>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</si>
  <si>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</si>
  <si>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</si>
  <si>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</si>
  <si>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</si>
  <si>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</si>
  <si>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</si>
  <si>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</si>
  <si>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</si>
  <si>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</si>
  <si>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</si>
  <si>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</si>
  <si>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</si>
  <si>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</si>
  <si>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</si>
  <si>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</si>
  <si>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</si>
  <si>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</si>
  <si>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</si>
  <si>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</si>
  <si>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</si>
  <si>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</si>
  <si>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</si>
  <si>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</si>
  <si>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</si>
  <si>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</si>
  <si>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</si>
  <si>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</si>
  <si>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</si>
  <si>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</si>
  <si>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</si>
  <si>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</si>
  <si>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</si>
  <si>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</si>
  <si>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</si>
  <si>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</si>
  <si>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</si>
  <si>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</si>
  <si>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</si>
  <si>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</si>
  <si>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</si>
  <si>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</si>
  <si>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</si>
  <si>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</si>
  <si>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</si>
  <si>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</si>
  <si>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</si>
  <si>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</si>
  <si>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</si>
  <si>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</si>
  <si>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</si>
  <si>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</si>
  <si>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</si>
  <si>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</si>
  <si>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</si>
  <si>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</si>
  <si>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</si>
  <si>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</si>
  <si>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</si>
  <si>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</si>
  <si>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</si>
  <si>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</si>
  <si>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</si>
  <si>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</si>
  <si>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</si>
  <si>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</si>
  <si>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</si>
  <si>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</si>
  <si>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</si>
  <si>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</si>
  <si>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</si>
  <si>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</si>
  <si>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</si>
  <si>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</si>
  <si>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</si>
  <si>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</si>
  <si>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</si>
  <si>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</si>
  <si>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</si>
  <si>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</si>
  <si>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</si>
  <si>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</si>
  <si>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</si>
  <si>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</si>
  <si>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</si>
  <si>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</si>
  <si>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</si>
  <si>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</si>
  <si>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</si>
  <si>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</si>
  <si>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</si>
  <si>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</si>
  <si>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</si>
  <si>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</si>
  <si>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</si>
  <si>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</si>
  <si>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</si>
  <si>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</si>
  <si>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</si>
  <si>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</si>
  <si>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</si>
  <si>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</si>
  <si>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</si>
  <si>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</si>
  <si>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</si>
  <si>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</si>
  <si>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</si>
  <si>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</si>
  <si>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</si>
  <si>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</si>
  <si>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</si>
  <si>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</si>
  <si>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</si>
  <si>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</si>
  <si>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</si>
  <si>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</si>
  <si>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</si>
  <si>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</si>
  <si>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</si>
  <si>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</si>
  <si>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</si>
  <si>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</si>
  <si>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</si>
  <si>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</si>
  <si>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</si>
  <si>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</si>
  <si>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</si>
  <si>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</si>
  <si>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</si>
  <si>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</si>
  <si>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</si>
  <si>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</si>
  <si>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</si>
  <si>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</si>
  <si>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</si>
  <si>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</si>
  <si>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</si>
  <si>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</si>
  <si>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</si>
  <si>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</si>
  <si>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</si>
  <si>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</si>
  <si>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</si>
  <si>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</si>
  <si>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</si>
  <si>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</si>
  <si>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</si>
  <si>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</si>
  <si>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</si>
  <si>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</si>
  <si>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</si>
  <si>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</si>
  <si>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</si>
  <si>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</si>
  <si>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</si>
  <si>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</si>
  <si>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</si>
  <si>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</si>
  <si>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</si>
  <si>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</si>
  <si>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</si>
  <si>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</si>
  <si>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</si>
  <si>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</si>
  <si>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</si>
  <si>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</si>
  <si>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</si>
  <si>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</si>
  <si>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</si>
  <si>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</si>
  <si>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</si>
  <si>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</si>
  <si>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</si>
  <si>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</si>
  <si>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</si>
  <si>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</si>
  <si>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</si>
  <si>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</si>
  <si>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</si>
  <si>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</si>
  <si>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</si>
  <si>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</si>
  <si>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</si>
  <si>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</si>
  <si>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</si>
  <si>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</si>
  <si>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</si>
  <si>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</si>
  <si>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</si>
  <si>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</si>
  <si>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</si>
  <si>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</si>
  <si>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</si>
  <si>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</si>
  <si>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</si>
  <si>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</si>
  <si>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</si>
  <si>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</si>
  <si>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</si>
  <si>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</si>
  <si>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</si>
  <si>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</si>
  <si>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</si>
  <si>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</si>
  <si>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</si>
  <si>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</si>
  <si>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</si>
  <si>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</si>
  <si>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</si>
  <si>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</si>
  <si>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</si>
  <si>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</si>
  <si>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</si>
  <si>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</si>
  <si>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</si>
  <si>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</si>
  <si>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</si>
  <si>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</si>
  <si>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</si>
  <si>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</si>
  <si>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</si>
  <si>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</si>
  <si>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</si>
  <si>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</si>
  <si>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</si>
  <si>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</si>
  <si>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</si>
  <si>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</si>
  <si>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</si>
  <si>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</si>
  <si>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</si>
  <si>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</si>
  <si>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</si>
  <si>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</si>
  <si>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</si>
  <si>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</si>
  <si>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</si>
  <si>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</si>
  <si>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</si>
  <si>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</si>
  <si>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</si>
  <si>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</si>
  <si>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</si>
  <si>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</si>
  <si>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</si>
  <si>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</si>
  <si>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</si>
  <si>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</si>
  <si>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</si>
  <si>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</si>
  <si>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</si>
  <si>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</si>
  <si>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</si>
  <si>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</si>
  <si>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</si>
  <si>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</si>
  <si>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</si>
  <si>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</si>
  <si>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</si>
  <si>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</si>
  <si>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</si>
  <si>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</si>
  <si>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</si>
  <si>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</si>
  <si>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</si>
  <si>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</si>
  <si>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</si>
  <si>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</si>
  <si>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</si>
  <si>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</si>
  <si>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</si>
  <si>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</si>
  <si>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</si>
  <si>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</si>
  <si>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</si>
  <si>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</si>
  <si>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</si>
  <si>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</si>
  <si>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</si>
  <si>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</si>
  <si>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</si>
  <si>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</si>
  <si>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</si>
  <si>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</si>
  <si>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</si>
  <si>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</si>
  <si>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</si>
  <si>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</si>
  <si>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</si>
  <si>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</si>
  <si>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</si>
  <si>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</si>
  <si>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</si>
  <si>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</si>
  <si>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</si>
  <si>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</si>
  <si>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</si>
  <si>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</si>
  <si>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</si>
  <si>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</si>
  <si>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</si>
  <si>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</si>
  <si>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</si>
  <si>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</si>
  <si>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</si>
  <si>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</si>
  <si>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</si>
  <si>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</si>
  <si>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</si>
  <si>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</si>
  <si>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</si>
  <si>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</si>
  <si>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</si>
  <si>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</si>
  <si>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</si>
  <si>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</si>
  <si>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</si>
  <si>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</si>
  <si>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</si>
  <si>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</si>
  <si>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</si>
  <si>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</si>
  <si>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</si>
  <si>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</si>
  <si>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</si>
  <si>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</si>
  <si>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</si>
  <si>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</si>
  <si>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</si>
  <si>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</si>
  <si>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</si>
  <si>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</si>
  <si>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</si>
  <si>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</si>
  <si>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</si>
  <si>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</si>
  <si>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</si>
  <si>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</si>
  <si>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</si>
  <si>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</si>
  <si>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</si>
  <si>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</si>
  <si>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</si>
  <si>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</si>
  <si>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</si>
  <si>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</si>
  <si>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</si>
  <si>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</si>
  <si>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</si>
  <si>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</si>
  <si>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</si>
  <si>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</si>
  <si>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</si>
  <si>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</si>
  <si>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</si>
  <si>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</si>
  <si>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</si>
  <si>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</si>
  <si>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</si>
  <si>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</si>
  <si>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</si>
  <si>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</si>
  <si>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</si>
  <si>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</si>
  <si>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</si>
  <si>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</si>
  <si>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</si>
  <si>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</si>
  <si>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</si>
  <si>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</si>
  <si>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</si>
  <si>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</si>
  <si>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</si>
  <si>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</si>
  <si>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</si>
  <si>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</si>
  <si>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</si>
  <si>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</si>
  <si>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</si>
  <si>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</si>
  <si>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</si>
  <si>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</si>
  <si>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</si>
  <si>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</si>
  <si>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</si>
  <si>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</si>
  <si>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</si>
  <si>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</si>
  <si>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</si>
  <si>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</si>
  <si>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</si>
  <si>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</si>
  <si>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</si>
  <si>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</si>
  <si>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</si>
  <si>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</si>
  <si>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</si>
  <si>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</si>
  <si>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</si>
  <si>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</si>
  <si>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</si>
  <si>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</si>
  <si>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</si>
  <si>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</si>
  <si>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</si>
  <si>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</si>
  <si>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</si>
  <si>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</si>
  <si>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</si>
  <si>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</si>
  <si>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</si>
  <si>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</si>
  <si>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</si>
  <si>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</si>
  <si>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</si>
  <si>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</si>
  <si>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</si>
  <si>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</si>
  <si>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</si>
  <si>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</si>
  <si>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</si>
  <si>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</si>
  <si>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</si>
  <si>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</si>
  <si>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</si>
  <si>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</si>
  <si>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</si>
  <si>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</si>
  <si>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</si>
  <si>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</si>
  <si>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</si>
  <si>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</si>
  <si>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</si>
  <si>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</si>
  <si>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</si>
  <si>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</si>
  <si>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</si>
  <si>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</si>
  <si>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</si>
  <si>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</si>
  <si>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</si>
  <si>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</si>
  <si>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</si>
  <si>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</si>
  <si>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</si>
  <si>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</si>
  <si>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</si>
  <si>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</si>
  <si>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</si>
  <si>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</si>
  <si>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</si>
  <si>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</si>
  <si>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</si>
  <si>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</si>
  <si>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</si>
  <si>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</si>
  <si>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</si>
  <si>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</si>
  <si>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</si>
  <si>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</si>
  <si>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</si>
  <si>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</si>
  <si>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</si>
  <si>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</si>
  <si>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</si>
  <si>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</si>
  <si>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</si>
  <si>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</si>
  <si>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</si>
  <si>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</si>
  <si>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</si>
  <si>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</si>
  <si>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</si>
  <si>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</si>
  <si>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</si>
  <si>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</si>
  <si>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</si>
  <si>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</si>
  <si>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</si>
  <si>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</si>
  <si>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</si>
  <si>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</si>
  <si>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</si>
  <si>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</si>
  <si>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</si>
  <si>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</si>
  <si>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</si>
  <si>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</si>
  <si>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</si>
  <si>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</si>
  <si>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</si>
  <si>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</si>
  <si>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</si>
  <si>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</si>
  <si>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</si>
  <si>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</si>
  <si>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</si>
  <si>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</si>
  <si>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</si>
  <si>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</si>
  <si>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</si>
  <si>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</si>
  <si>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</si>
  <si>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</si>
  <si>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</si>
  <si>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</si>
  <si>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</si>
  <si>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</si>
  <si>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</si>
  <si>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</si>
  <si>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</si>
  <si>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</si>
  <si>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</si>
  <si>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</si>
  <si>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</si>
  <si>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</si>
  <si>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</si>
  <si>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</si>
  <si>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</si>
  <si>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</si>
  <si>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</si>
  <si>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</si>
  <si>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</si>
  <si>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</si>
  <si>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</si>
  <si>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</si>
  <si>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</si>
  <si>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</si>
  <si>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</si>
  <si>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</si>
  <si>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</si>
  <si>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</si>
  <si>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</si>
  <si>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</si>
  <si>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</si>
  <si>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</si>
  <si>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</si>
  <si>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</si>
  <si>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</si>
  <si>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</si>
  <si>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</si>
  <si>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</si>
  <si>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</si>
  <si>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</si>
  <si>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</si>
  <si>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</si>
  <si>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</si>
  <si>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</si>
  <si>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</si>
  <si>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</si>
  <si>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</si>
  <si>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</si>
  <si>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</si>
  <si>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</si>
  <si>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</si>
  <si>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</si>
  <si>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</si>
  <si>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</si>
  <si>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</si>
  <si>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</si>
  <si>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</si>
  <si>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</si>
  <si>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</si>
  <si>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</si>
  <si>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</si>
  <si>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</si>
  <si>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</si>
  <si>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</si>
  <si>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</si>
  <si>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</si>
  <si>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</si>
  <si>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</si>
  <si>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</si>
  <si>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</si>
  <si>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</si>
  <si>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</si>
  <si>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</si>
  <si>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</si>
  <si>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</si>
  <si>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</si>
  <si>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</si>
  <si>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</si>
  <si>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</si>
  <si>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</si>
  <si>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</si>
  <si>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</si>
  <si>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</si>
  <si>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</si>
  <si>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</si>
  <si>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</si>
  <si>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</si>
  <si>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</si>
  <si>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</si>
  <si>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</si>
  <si>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</si>
  <si>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</si>
  <si>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</si>
  <si>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</si>
  <si>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</si>
  <si>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</si>
  <si>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</si>
  <si>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</si>
  <si>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</si>
  <si>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</si>
  <si>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</si>
  <si>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</si>
  <si>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</si>
  <si>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</si>
  <si>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</si>
  <si>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</si>
  <si>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</si>
  <si>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</si>
  <si>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</si>
  <si>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</si>
  <si>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</si>
  <si>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</si>
  <si>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</si>
  <si>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</si>
  <si>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</si>
  <si>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</si>
  <si>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</si>
  <si>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</si>
  <si>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</si>
  <si>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</si>
  <si>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</si>
  <si>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</si>
  <si>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</si>
  <si>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</si>
  <si>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</si>
  <si>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</si>
  <si>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</si>
  <si>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</si>
  <si>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</si>
  <si>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</si>
  <si>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</si>
  <si>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</si>
  <si>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</si>
  <si>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</si>
  <si>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</si>
  <si>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</si>
  <si>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</si>
  <si>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</si>
  <si>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</si>
  <si>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</si>
  <si>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</si>
  <si>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</si>
  <si>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</si>
  <si>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</si>
  <si>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</si>
  <si>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</si>
  <si>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</si>
  <si>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</si>
  <si>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</si>
  <si>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</si>
  <si>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</si>
  <si>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</si>
  <si>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</si>
  <si>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</si>
  <si>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</si>
  <si>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</si>
  <si>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</si>
  <si>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</si>
  <si>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</si>
  <si>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</si>
  <si>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</si>
  <si>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</si>
  <si>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</si>
  <si>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</si>
  <si>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</si>
  <si>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</si>
  <si>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</si>
  <si>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</si>
  <si>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</si>
  <si>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</si>
  <si>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</si>
  <si>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</si>
  <si>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</si>
  <si>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</si>
  <si>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</si>
  <si>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</si>
  <si>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</si>
  <si>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</si>
  <si>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</si>
  <si>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</si>
  <si>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</si>
  <si>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</si>
  <si>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</si>
  <si>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</si>
  <si>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</si>
  <si>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</si>
  <si>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</si>
  <si>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</si>
  <si>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</si>
  <si>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</si>
  <si>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</si>
  <si>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</si>
  <si>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</si>
  <si>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</si>
  <si>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</si>
  <si>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</si>
  <si>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</si>
  <si>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</si>
  <si>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</si>
  <si>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</si>
  <si>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</si>
  <si>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</si>
  <si>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</si>
  <si>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</si>
  <si>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</si>
  <si>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</si>
  <si>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</si>
  <si>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</si>
  <si>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</si>
  <si>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</si>
  <si>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</si>
  <si>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</si>
  <si>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</si>
  <si>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</si>
  <si>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</si>
  <si>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</si>
  <si>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</si>
  <si>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</si>
  <si>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</si>
  <si>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</si>
  <si>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</si>
  <si>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</si>
  <si>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</si>
  <si>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</si>
  <si>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</si>
  <si>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</si>
  <si>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</si>
  <si>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</si>
  <si>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</si>
  <si>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</si>
  <si>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</si>
  <si>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</si>
  <si>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</si>
  <si>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</si>
  <si>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</si>
  <si>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</si>
  <si>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</si>
  <si>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</si>
  <si>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</si>
  <si>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</si>
  <si>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</si>
  <si>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</si>
  <si>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</si>
  <si>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</si>
  <si>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</si>
  <si>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</si>
  <si>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</si>
  <si>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</si>
  <si>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</si>
  <si>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</si>
  <si>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</si>
  <si>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</si>
  <si>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</si>
  <si>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</si>
  <si>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</si>
  <si>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</si>
  <si>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</si>
  <si>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</si>
  <si>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</si>
  <si>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</si>
  <si>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</si>
  <si>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</si>
  <si>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</si>
  <si>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</si>
  <si>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</si>
  <si>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</si>
  <si>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</si>
  <si>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</si>
  <si>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</si>
  <si>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</si>
  <si>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</si>
  <si>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</si>
  <si>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</si>
  <si>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</si>
  <si>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</si>
  <si>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</si>
  <si>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</si>
  <si>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</si>
  <si>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</si>
  <si>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</si>
  <si>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</si>
  <si>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</si>
  <si>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</si>
  <si>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</si>
  <si>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</si>
  <si>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</si>
  <si>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</si>
  <si>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</si>
  <si>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</si>
  <si>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</si>
  <si>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</si>
  <si>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</si>
  <si>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</si>
  <si>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</si>
  <si>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</si>
  <si>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</si>
  <si>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</si>
  <si>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</si>
  <si>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</si>
  <si>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</si>
  <si>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</si>
  <si>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</si>
  <si>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</si>
  <si>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</si>
  <si>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</si>
  <si>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</si>
  <si>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</si>
  <si>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</si>
  <si>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</si>
  <si>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</si>
  <si>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</si>
  <si>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</si>
  <si>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</si>
  <si>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</si>
  <si>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</si>
  <si>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</si>
  <si>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</si>
  <si>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</si>
  <si>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</si>
  <si>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</si>
  <si>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</si>
  <si>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</si>
  <si>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</si>
  <si>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</si>
  <si>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</si>
  <si>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</si>
  <si>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</si>
  <si>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</si>
  <si>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</si>
  <si>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</si>
  <si>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</si>
  <si>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</si>
  <si>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</si>
  <si>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</si>
  <si>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</si>
  <si>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</si>
  <si>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</si>
  <si>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</si>
  <si>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</si>
  <si>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</si>
  <si>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</si>
  <si>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</si>
  <si>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</si>
  <si>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</si>
  <si>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</si>
  <si>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</si>
  <si>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</si>
  <si>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</si>
  <si>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</si>
  <si>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</si>
  <si>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</si>
  <si>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</si>
  <si>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</si>
  <si>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</si>
  <si>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</si>
  <si>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</si>
  <si>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</si>
  <si>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</si>
  <si>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</si>
  <si>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</si>
  <si>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</si>
  <si>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</si>
  <si>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</si>
  <si>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</si>
  <si>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</si>
  <si>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</si>
  <si>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</si>
  <si>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</si>
  <si>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</si>
  <si>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</si>
  <si>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</si>
  <si>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</si>
  <si>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</si>
  <si>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</si>
  <si>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</si>
  <si>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</si>
  <si>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</si>
  <si>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</si>
  <si>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</si>
  <si>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</si>
  <si>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</si>
  <si>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</si>
  <si>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</si>
  <si>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</si>
  <si>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</si>
  <si>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</si>
  <si>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</si>
  <si>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</si>
  <si>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</si>
  <si>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</si>
  <si>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</si>
  <si>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</si>
  <si>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</si>
  <si>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</si>
  <si>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</si>
  <si>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</si>
  <si>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</si>
  <si>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</si>
  <si>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</si>
  <si>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</si>
  <si>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</si>
  <si>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</si>
  <si>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</si>
  <si>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</si>
  <si>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</si>
  <si>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</si>
  <si>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</si>
  <si>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</si>
  <si>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</si>
  <si>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</si>
  <si>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</si>
  <si>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</si>
  <si>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</si>
  <si>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</si>
  <si>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</si>
  <si>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</si>
  <si>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</si>
  <si>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</si>
  <si>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</si>
  <si>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</si>
  <si>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</si>
  <si>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</si>
  <si>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</si>
  <si>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</si>
  <si>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</si>
  <si>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</si>
  <si>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</si>
  <si>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</si>
  <si>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</si>
  <si>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</si>
  <si>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</si>
  <si>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</si>
  <si>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</si>
  <si>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</si>
  <si>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</si>
  <si>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</si>
  <si>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</si>
  <si>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</si>
  <si>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</si>
  <si>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</si>
  <si>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</si>
  <si>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</si>
  <si>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</si>
  <si>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</si>
  <si>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</si>
  <si>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</si>
  <si>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</si>
  <si>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</si>
  <si>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</si>
  <si>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</si>
  <si>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</si>
  <si>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</si>
  <si>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</si>
  <si>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</si>
  <si>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</si>
  <si>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</si>
  <si>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</si>
  <si>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</si>
  <si>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</si>
  <si>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</si>
  <si>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</si>
  <si>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</si>
  <si>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</si>
  <si>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</si>
  <si>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</si>
  <si>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</si>
  <si>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</si>
  <si>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</si>
  <si>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</si>
  <si>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</si>
  <si>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</si>
  <si>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</si>
  <si>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</si>
  <si>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</si>
  <si>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</si>
  <si>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</si>
  <si>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</si>
  <si>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</si>
  <si>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</si>
  <si>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</si>
  <si>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</si>
  <si>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</si>
  <si>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</si>
  <si>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</si>
  <si>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</si>
  <si>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</si>
  <si>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</si>
  <si>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</si>
  <si>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</si>
  <si>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</si>
  <si>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</si>
  <si>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</si>
  <si>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</si>
  <si>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</si>
  <si>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</si>
  <si>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</si>
  <si>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</si>
  <si>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</si>
  <si>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</si>
  <si>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</si>
  <si>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</si>
  <si>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</si>
  <si>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</si>
  <si>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</si>
  <si>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</si>
  <si>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</si>
  <si>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</si>
  <si>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</si>
  <si>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</si>
  <si>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</si>
  <si>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</si>
  <si>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</si>
  <si>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</si>
  <si>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</si>
  <si>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</si>
  <si>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</si>
  <si>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</si>
  <si>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</si>
  <si>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</si>
  <si>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</si>
  <si>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</si>
  <si>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</si>
  <si>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</si>
  <si>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</si>
  <si>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</si>
  <si>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</si>
  <si>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</si>
  <si>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</si>
  <si>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</si>
  <si>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</si>
  <si>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</si>
  <si>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</si>
  <si>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</si>
  <si>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</si>
  <si>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</si>
  <si>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</si>
  <si>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</si>
  <si>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</si>
  <si>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</si>
  <si>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</si>
  <si>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</si>
  <si>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</si>
  <si>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</si>
  <si>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</si>
  <si>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</si>
  <si>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</si>
  <si>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</si>
  <si>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</si>
  <si>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</si>
  <si>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</si>
  <si>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</si>
  <si>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</si>
  <si>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</si>
  <si>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</si>
  <si>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</si>
  <si>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</si>
  <si>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</si>
  <si>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</si>
  <si>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</si>
  <si>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</si>
  <si>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</si>
  <si>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</si>
  <si>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</si>
  <si>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</si>
  <si>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</si>
  <si>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</si>
  <si>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</si>
  <si>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</si>
  <si>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</si>
  <si>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</si>
  <si>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</si>
  <si>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</si>
  <si>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</si>
  <si>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</si>
  <si>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</si>
  <si>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</si>
  <si>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</si>
  <si>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</si>
  <si>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</si>
  <si>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</si>
  <si>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</si>
  <si>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</si>
  <si>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</si>
  <si>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</si>
  <si>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</si>
  <si>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</si>
  <si>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</si>
  <si>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</si>
  <si>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</si>
  <si>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</si>
  <si>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</si>
  <si>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</si>
  <si>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</si>
  <si>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</si>
  <si>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</si>
  <si>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</si>
  <si>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</si>
  <si>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</si>
  <si>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</si>
  <si>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</si>
  <si>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</si>
  <si>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</si>
  <si>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</si>
  <si>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</si>
  <si>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</si>
  <si>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</si>
  <si>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</si>
  <si>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</si>
  <si>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</si>
  <si>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</si>
  <si>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</si>
  <si>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</si>
  <si>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</si>
  <si>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</si>
  <si>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</si>
  <si>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</si>
  <si>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</si>
  <si>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</si>
  <si>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</si>
  <si>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</si>
  <si>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</si>
  <si>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</si>
  <si>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</si>
  <si>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</si>
  <si>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</si>
  <si>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</si>
  <si>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</si>
  <si>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</si>
  <si>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</si>
  <si>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</si>
  <si>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</si>
  <si>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</si>
  <si>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</si>
  <si>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</si>
  <si>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</si>
  <si>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</si>
  <si>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</si>
  <si>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</si>
  <si>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</si>
  <si>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</si>
  <si>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</si>
  <si>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</si>
  <si>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</si>
  <si>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</si>
  <si>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</si>
  <si>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</si>
  <si>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</si>
  <si>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</si>
  <si>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</si>
  <si>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</si>
  <si>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</si>
  <si>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</si>
  <si>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</si>
  <si>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</si>
  <si>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</si>
  <si>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</si>
  <si>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</si>
  <si>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</si>
  <si>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</si>
  <si>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</si>
  <si>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</si>
  <si>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</si>
  <si>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</si>
  <si>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</si>
  <si>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</si>
  <si>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</si>
  <si>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</si>
  <si>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</si>
  <si>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</si>
  <si>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</si>
  <si>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</si>
  <si>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</si>
  <si>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</si>
  <si>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</si>
  <si>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</si>
  <si>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</si>
  <si>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</si>
  <si>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</si>
  <si>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</si>
  <si>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</si>
  <si>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</si>
  <si>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</si>
  <si>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</si>
  <si>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</si>
  <si>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</si>
  <si>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</si>
  <si>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</si>
  <si>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</si>
  <si>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</si>
  <si>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</si>
  <si>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</si>
  <si>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</si>
  <si>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</si>
  <si>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</si>
  <si>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</si>
  <si>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</si>
  <si>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</si>
  <si>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</si>
  <si>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</si>
  <si>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</si>
  <si>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</si>
  <si>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</si>
  <si>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</si>
  <si>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</si>
  <si>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</si>
  <si>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</si>
  <si>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</si>
  <si>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</si>
  <si>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</si>
  <si>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</si>
  <si>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</si>
  <si>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</si>
  <si>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</si>
  <si>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</si>
  <si>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</si>
  <si>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</si>
  <si>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</si>
  <si>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</si>
  <si>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</si>
  <si>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</si>
  <si>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</si>
  <si>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</si>
  <si>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</si>
  <si>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</si>
  <si>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</si>
  <si>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</si>
  <si>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</si>
  <si>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</si>
  <si>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</si>
  <si>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</si>
  <si>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</si>
  <si>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</si>
  <si>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</si>
  <si>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</si>
  <si>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</si>
  <si>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</si>
  <si>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</si>
  <si>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</si>
  <si>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</si>
  <si>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</si>
  <si>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</si>
  <si>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</si>
  <si>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</si>
  <si>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</si>
  <si>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</si>
  <si>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</si>
  <si>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</si>
  <si>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</si>
  <si>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</si>
  <si>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</si>
  <si>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</si>
  <si>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</si>
  <si>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</si>
  <si>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</si>
  <si>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</si>
  <si>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</si>
  <si>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</si>
  <si>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</si>
  <si>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</si>
  <si>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</si>
  <si>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</si>
  <si>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</si>
  <si>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</si>
  <si>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</si>
  <si>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</si>
  <si>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</si>
  <si>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</si>
  <si>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</si>
  <si>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</si>
  <si>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</si>
  <si>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</si>
  <si>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</si>
  <si>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</si>
  <si>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</si>
  <si>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</si>
  <si>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</si>
  <si>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</si>
  <si>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</si>
  <si>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</si>
  <si>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</si>
  <si>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</si>
  <si>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</si>
  <si>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</si>
  <si>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</si>
  <si>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</si>
  <si>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</si>
  <si>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</si>
  <si>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</si>
  <si>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</si>
  <si>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</si>
  <si>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</si>
  <si>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</si>
  <si>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</si>
  <si>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</si>
  <si>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</si>
  <si>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</si>
  <si>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</si>
  <si>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</si>
  <si>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</si>
  <si>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</si>
  <si>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</si>
  <si>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</si>
  <si>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</si>
  <si>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</si>
  <si>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</si>
  <si>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</si>
  <si>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</si>
  <si>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</si>
  <si>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</si>
  <si>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</si>
  <si>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</si>
  <si>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</si>
  <si>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</si>
  <si>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</si>
  <si>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</si>
  <si>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</si>
  <si>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</si>
  <si>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</si>
  <si>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</si>
  <si>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</si>
  <si>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</si>
  <si>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</si>
  <si>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</si>
  <si>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</si>
  <si>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</si>
  <si>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</si>
  <si>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</si>
  <si>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</si>
  <si>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</si>
  <si>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</si>
  <si>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</si>
  <si>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</si>
  <si>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</si>
  <si>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</si>
  <si>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</si>
  <si>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</si>
  <si>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</si>
  <si>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</si>
  <si>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</si>
  <si>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</si>
  <si>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</si>
  <si>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</si>
  <si>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</si>
  <si>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</si>
  <si>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</si>
  <si>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</si>
  <si>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</si>
  <si>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</si>
  <si>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</si>
  <si>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</si>
  <si>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</si>
  <si>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</si>
  <si>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</si>
  <si>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</si>
  <si>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</si>
  <si>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</si>
  <si>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</si>
  <si>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</si>
  <si>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</si>
  <si>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</si>
  <si>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</si>
  <si>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</si>
  <si>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</si>
  <si>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</si>
  <si>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</si>
  <si>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</si>
  <si>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</si>
  <si>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</si>
  <si>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</si>
  <si>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</si>
  <si>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</si>
  <si>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</si>
  <si>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</si>
  <si>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</si>
  <si>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</si>
  <si>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</si>
  <si>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</si>
  <si>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</si>
  <si>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</si>
  <si>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</si>
  <si>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</si>
  <si>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</si>
  <si>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</si>
  <si>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</si>
  <si>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</si>
  <si>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</si>
  <si>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</si>
  <si>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</si>
  <si>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</si>
  <si>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</si>
  <si>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</si>
  <si>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</si>
  <si>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</si>
  <si>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</si>
  <si>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</si>
  <si>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</si>
  <si>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</si>
  <si>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</si>
  <si>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</si>
  <si>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</si>
  <si>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</si>
  <si>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</si>
  <si>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</si>
  <si>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</si>
  <si>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</si>
  <si>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</si>
  <si>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</si>
  <si>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</si>
  <si>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</si>
  <si>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</si>
  <si>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</si>
  <si>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</si>
  <si>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</si>
  <si>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</si>
  <si>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</si>
  <si>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</si>
  <si>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</si>
  <si>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</si>
  <si>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</si>
  <si>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</si>
  <si>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</si>
  <si>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</si>
  <si>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</si>
  <si>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</si>
  <si>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</si>
  <si>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</si>
  <si>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</si>
  <si>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</si>
  <si>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</si>
  <si>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</si>
  <si>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</si>
  <si>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</si>
  <si>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</si>
  <si>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</si>
  <si>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</si>
  <si>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</si>
  <si>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</si>
  <si>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</si>
  <si>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</si>
  <si>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</si>
  <si>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</si>
  <si>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</si>
  <si>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</si>
  <si>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</si>
  <si>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</si>
  <si>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</si>
  <si>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</si>
  <si>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</si>
  <si>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</si>
  <si>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</si>
  <si>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</si>
  <si>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</si>
  <si>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</si>
  <si>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</si>
  <si>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</si>
  <si>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</si>
  <si>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</si>
  <si>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</si>
  <si>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</si>
  <si>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</si>
  <si>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</si>
  <si>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</si>
  <si>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</si>
  <si>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</si>
  <si>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</si>
  <si>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</si>
  <si>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</si>
  <si>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</si>
  <si>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</si>
  <si>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</si>
  <si>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</si>
  <si>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</si>
  <si>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</si>
  <si>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</si>
  <si>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</si>
  <si>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</si>
  <si>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</si>
  <si>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</si>
  <si>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</si>
  <si>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</si>
  <si>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</si>
  <si>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</si>
  <si>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</si>
  <si>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</si>
  <si>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</si>
  <si>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</si>
  <si>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</si>
  <si>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</si>
  <si>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</si>
  <si>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</si>
  <si>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</si>
  <si>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</si>
  <si>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</si>
  <si>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</si>
  <si>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</si>
  <si>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</si>
  <si>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</si>
  <si>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</si>
  <si>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</si>
  <si>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</si>
  <si>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</si>
  <si>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</si>
  <si>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</si>
  <si>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</si>
  <si>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</si>
  <si>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</si>
  <si>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</si>
  <si>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</si>
  <si>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</si>
  <si>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</si>
  <si>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</si>
  <si>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</si>
  <si>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</si>
  <si>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</si>
  <si>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</si>
  <si>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</si>
  <si>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</si>
  <si>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</si>
  <si>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</si>
  <si>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</si>
  <si>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</si>
  <si>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</si>
  <si>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</si>
  <si>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</si>
  <si>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</si>
  <si>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</si>
  <si>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</si>
  <si>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</si>
  <si>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</si>
  <si>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</si>
  <si>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</si>
  <si>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</si>
  <si>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</si>
  <si>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</si>
  <si>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</si>
  <si>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</si>
  <si>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</si>
  <si>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</si>
  <si>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</si>
  <si>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</si>
  <si>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</si>
  <si>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</si>
  <si>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</si>
  <si>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</si>
  <si>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</si>
  <si>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</si>
  <si>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</si>
  <si>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</si>
  <si>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</si>
  <si>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</si>
  <si>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</si>
  <si>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</si>
  <si>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</si>
  <si>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</si>
  <si>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</si>
  <si>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</si>
  <si>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</si>
  <si>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</si>
  <si>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</si>
  <si>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</si>
  <si>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</si>
  <si>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</si>
  <si>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</si>
  <si>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</si>
  <si>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</si>
  <si>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</si>
  <si>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</si>
  <si>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</si>
  <si>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</si>
  <si>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</si>
  <si>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</si>
  <si>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</si>
  <si>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</si>
  <si>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</si>
  <si>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</si>
  <si>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</si>
  <si>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</si>
  <si>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</si>
  <si>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</si>
  <si>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</si>
  <si>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</si>
  <si>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</si>
  <si>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</si>
  <si>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</si>
  <si>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</si>
  <si>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</si>
  <si>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</si>
  <si>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</si>
  <si>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</si>
  <si>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</si>
  <si>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</si>
  <si>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</si>
  <si>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</si>
  <si>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</si>
  <si>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</si>
  <si>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</si>
  <si>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</si>
  <si>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</si>
  <si>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</si>
  <si>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</si>
  <si>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</si>
  <si>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</si>
  <si>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</si>
  <si>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</si>
  <si>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</si>
  <si>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</si>
  <si>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</si>
  <si>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</si>
  <si>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</si>
  <si>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</si>
  <si>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</si>
  <si>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</si>
  <si>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</si>
  <si>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</si>
  <si>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</si>
  <si>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</si>
  <si>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</si>
  <si>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</si>
  <si>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</si>
  <si>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</si>
  <si>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</si>
  <si>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</si>
  <si>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</si>
  <si>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</si>
  <si>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</si>
  <si>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</si>
  <si>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</si>
  <si>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</si>
  <si>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</si>
  <si>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</si>
  <si>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</si>
  <si>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</si>
  <si>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</si>
  <si>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</si>
  <si>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</si>
  <si>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</si>
  <si>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</si>
  <si>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</si>
  <si>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</si>
  <si>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</si>
  <si>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</si>
  <si>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</si>
  <si>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</si>
  <si>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</si>
  <si>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</si>
  <si>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</si>
  <si>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</si>
  <si>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</si>
  <si>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</si>
  <si>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</si>
  <si>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</si>
  <si>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</si>
  <si>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</si>
  <si>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</si>
  <si>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</si>
  <si>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</si>
  <si>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</si>
  <si>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</si>
  <si>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</si>
  <si>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</si>
  <si>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</si>
  <si>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</si>
  <si>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</si>
  <si>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</si>
  <si>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</si>
  <si>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</si>
  <si>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</si>
  <si>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</si>
  <si>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</si>
  <si>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</si>
  <si>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</si>
  <si>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</si>
  <si>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</si>
  <si>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</si>
  <si>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</si>
  <si>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</si>
  <si>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</si>
  <si>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</si>
  <si>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</si>
  <si>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</si>
  <si>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</si>
  <si>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</si>
  <si>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</si>
  <si>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</si>
  <si>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</si>
  <si>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</si>
  <si>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</si>
  <si>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</si>
  <si>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</si>
  <si>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</si>
  <si>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</si>
  <si>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</si>
  <si>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</si>
  <si>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</si>
  <si>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</si>
  <si>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</si>
  <si>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</si>
  <si>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</si>
  <si>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</si>
  <si>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</si>
  <si>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</si>
  <si>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</si>
  <si>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</si>
  <si>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</si>
  <si>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</si>
  <si>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</si>
  <si>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</si>
  <si>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</si>
  <si>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</si>
  <si>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</si>
  <si>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</si>
  <si>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</si>
  <si>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</si>
  <si>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</si>
  <si>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</si>
  <si>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</si>
  <si>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</si>
  <si>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</si>
  <si>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</si>
  <si>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</si>
  <si>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</si>
  <si>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</si>
  <si>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</si>
  <si>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</si>
  <si>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</si>
  <si>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</si>
  <si>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</si>
  <si>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</si>
  <si>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</si>
  <si>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</si>
  <si>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</si>
  <si>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</si>
  <si>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</si>
  <si>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</si>
  <si>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</si>
  <si>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</si>
  <si>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</si>
  <si>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</si>
  <si>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</si>
  <si>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</si>
  <si>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</si>
  <si>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</si>
  <si>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</si>
  <si>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</si>
  <si>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</si>
  <si>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</si>
  <si>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</si>
  <si>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</si>
  <si>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</si>
  <si>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</si>
  <si>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</si>
  <si>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</si>
  <si>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</si>
  <si>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</si>
  <si>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</si>
  <si>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</si>
  <si>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</si>
  <si>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</si>
  <si>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</si>
  <si>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</si>
  <si>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</si>
  <si>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</si>
  <si>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</si>
  <si>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</si>
  <si>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</si>
  <si>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</si>
  <si>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</si>
  <si>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</si>
  <si>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</si>
  <si>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</si>
  <si>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</si>
  <si>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</si>
  <si>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</si>
  <si>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</si>
  <si>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</si>
  <si>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</si>
  <si>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</si>
  <si>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</si>
  <si>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</si>
  <si>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</si>
  <si>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</si>
  <si>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</si>
  <si>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</si>
  <si>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</si>
  <si>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</si>
  <si>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</si>
  <si>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</si>
  <si>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</si>
  <si>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</si>
  <si>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</si>
  <si>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</si>
  <si>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</si>
  <si>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</si>
  <si>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</si>
  <si>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</si>
  <si>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</si>
  <si>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</si>
  <si>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</si>
  <si>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</si>
  <si>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</si>
  <si>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</si>
  <si>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</si>
  <si>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</si>
  <si>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</si>
  <si>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</si>
  <si>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</si>
  <si>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</si>
  <si>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</si>
  <si>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</si>
  <si>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</si>
  <si>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</si>
  <si>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</si>
  <si>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</si>
  <si>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</si>
  <si>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</si>
  <si>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</si>
  <si>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</si>
  <si>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</si>
  <si>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</si>
  <si>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</si>
  <si>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</si>
  <si>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</si>
  <si>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</si>
  <si>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</si>
  <si>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</si>
  <si>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</si>
  <si>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</si>
  <si>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</si>
  <si>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</si>
  <si>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</si>
  <si>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</si>
  <si>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</si>
  <si>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</si>
  <si>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</si>
  <si>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</si>
  <si>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</si>
  <si>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</si>
  <si>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</si>
  <si>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</si>
  <si>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</si>
  <si>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</si>
  <si>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</si>
  <si>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</si>
  <si>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</si>
  <si>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</si>
  <si>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</si>
  <si>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</si>
  <si>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</si>
  <si>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</si>
  <si>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</si>
  <si>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</si>
  <si>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</si>
  <si>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</si>
  <si>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</si>
  <si>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</si>
  <si>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</si>
  <si>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</si>
  <si>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</si>
  <si>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</si>
  <si>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</si>
  <si>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</si>
  <si>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</si>
  <si>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</si>
  <si>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</si>
  <si>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</si>
  <si>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</si>
  <si>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</si>
  <si>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</si>
  <si>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</si>
  <si>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</si>
  <si>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</si>
  <si>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</si>
  <si>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</si>
  <si>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</si>
  <si>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</si>
  <si>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</si>
  <si>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</si>
  <si>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</si>
  <si>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</si>
  <si>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</si>
  <si>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</si>
  <si>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</si>
  <si>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</si>
  <si>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</si>
  <si>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</si>
  <si>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</si>
  <si>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</si>
  <si>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</si>
  <si>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</si>
  <si>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</si>
  <si>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</si>
  <si>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</si>
  <si>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</si>
  <si>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</si>
  <si>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</si>
  <si>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</si>
  <si>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</si>
  <si>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</si>
  <si>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</si>
  <si>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</si>
  <si>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</si>
  <si>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</si>
  <si>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</si>
  <si>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</si>
  <si>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</si>
  <si>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</si>
  <si>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</si>
  <si>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</si>
  <si>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</si>
  <si>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</si>
  <si>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</si>
  <si>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</si>
  <si>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</si>
  <si>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</si>
  <si>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</si>
  <si>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</si>
  <si>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</si>
  <si>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</si>
  <si>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</si>
  <si>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</si>
  <si>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</si>
  <si>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</si>
  <si>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</si>
  <si>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</si>
  <si>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</si>
  <si>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</si>
  <si>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</si>
  <si>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</si>
  <si>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</si>
  <si>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</si>
  <si>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</si>
  <si>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</si>
  <si>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</si>
  <si>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</si>
  <si>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</si>
  <si>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</si>
  <si>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</si>
  <si>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</si>
  <si>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</si>
  <si>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</si>
  <si>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</si>
  <si>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</si>
  <si>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</si>
  <si>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</si>
  <si>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</si>
  <si>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</si>
  <si>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</si>
  <si>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</si>
  <si>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</si>
  <si>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</si>
  <si>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</si>
  <si>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</si>
  <si>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</si>
  <si>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</si>
  <si>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</si>
  <si>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</si>
  <si>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</si>
  <si>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</si>
  <si>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</si>
  <si>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</si>
  <si>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</si>
  <si>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</si>
  <si>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</si>
  <si>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</si>
  <si>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</si>
  <si>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</si>
  <si>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</si>
  <si>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</si>
  <si>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</si>
  <si>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</si>
  <si>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</si>
  <si>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</si>
  <si>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</si>
  <si>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</si>
  <si>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</si>
  <si>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</si>
  <si>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</si>
  <si>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</si>
  <si>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</si>
  <si>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</si>
  <si>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</si>
  <si>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</si>
  <si>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</si>
  <si>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</si>
  <si>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</si>
  <si>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</si>
  <si>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</si>
  <si>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</si>
  <si>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</si>
  <si>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</si>
  <si>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</si>
  <si>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</si>
  <si>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</si>
  <si>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</si>
  <si>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</si>
  <si>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</si>
  <si>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</si>
  <si>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</si>
  <si>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</si>
  <si>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</si>
  <si>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</si>
  <si>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</si>
  <si>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</si>
  <si>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</si>
  <si>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</si>
  <si>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</si>
  <si>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</si>
  <si>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</si>
  <si>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</si>
  <si>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</si>
  <si>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</si>
  <si>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</si>
  <si>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</si>
  <si>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</si>
  <si>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</si>
  <si>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</si>
  <si>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</si>
  <si>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</si>
  <si>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</si>
  <si>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</si>
  <si>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</si>
  <si>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</si>
  <si>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</si>
  <si>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</si>
  <si>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</si>
  <si>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</si>
  <si>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</si>
  <si>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</si>
  <si>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</si>
  <si>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</si>
  <si>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</si>
  <si>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</si>
  <si>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</si>
  <si>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</si>
  <si>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</si>
  <si>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</si>
  <si>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</si>
  <si>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</si>
  <si>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</si>
  <si>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</si>
  <si>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</si>
  <si>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</si>
  <si>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</si>
  <si>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</si>
  <si>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</si>
  <si>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</si>
  <si>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</si>
  <si>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</si>
  <si>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</si>
  <si>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</si>
  <si>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</si>
  <si>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</si>
  <si>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</si>
  <si>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</si>
  <si>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</si>
  <si>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</si>
  <si>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</si>
  <si>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</si>
  <si>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</si>
  <si>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</si>
  <si>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</si>
  <si>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</si>
  <si>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</si>
  <si>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</si>
  <si>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</si>
  <si>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</si>
  <si>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</si>
  <si>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</si>
  <si>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</si>
  <si>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</si>
  <si>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</si>
  <si>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</si>
  <si>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</si>
  <si>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</si>
  <si>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</si>
  <si>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</si>
  <si>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</si>
  <si>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</si>
  <si>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</si>
  <si>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</si>
  <si>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</si>
  <si>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</si>
  <si>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</si>
  <si>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</si>
  <si>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</si>
  <si>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</si>
  <si>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</si>
  <si>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</si>
  <si>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</si>
  <si>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</si>
  <si>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</si>
  <si>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</si>
  <si>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</si>
  <si>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</si>
  <si>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</si>
  <si>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</si>
  <si>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</si>
  <si>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</si>
  <si>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</si>
  <si>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</si>
  <si>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</si>
  <si>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</si>
  <si>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</si>
  <si>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</si>
  <si>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</si>
  <si>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</si>
  <si>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</si>
  <si>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</si>
  <si>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</si>
  <si>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</si>
  <si>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</si>
  <si>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</si>
  <si>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</si>
  <si>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</si>
  <si>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</si>
  <si>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</si>
  <si>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</si>
  <si>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</si>
  <si>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</si>
  <si>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</si>
  <si>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</si>
  <si>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</si>
  <si>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</si>
  <si>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</si>
  <si>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</si>
  <si>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</si>
  <si>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</si>
  <si>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</si>
  <si>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</si>
  <si>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</si>
  <si>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</si>
  <si>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</si>
  <si>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</si>
  <si>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</si>
  <si>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</si>
  <si>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</si>
  <si>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</si>
  <si>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</si>
  <si>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</si>
  <si>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</si>
  <si>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</si>
  <si>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</si>
  <si>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</si>
  <si>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</si>
  <si>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</si>
  <si>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</si>
  <si>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</si>
  <si>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</si>
  <si>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</si>
  <si>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</si>
  <si>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</si>
  <si>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</si>
  <si>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</si>
  <si>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</si>
  <si>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</si>
  <si>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</si>
  <si>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</si>
  <si>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</si>
  <si>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</si>
  <si>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</si>
  <si>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</si>
  <si>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</si>
  <si>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</si>
  <si>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</si>
  <si>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</si>
  <si>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</si>
  <si>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</si>
  <si>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</si>
  <si>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</si>
  <si>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</si>
  <si>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</si>
  <si>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</si>
  <si>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</si>
  <si>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</si>
  <si>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</si>
  <si>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</si>
  <si>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</si>
  <si>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</si>
  <si>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</si>
  <si>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</si>
  <si>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</si>
  <si>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</si>
  <si>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</si>
  <si>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</si>
  <si>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</si>
  <si>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</si>
  <si>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</si>
  <si>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</si>
  <si>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</si>
  <si>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</si>
  <si>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</si>
  <si>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</si>
  <si>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</si>
  <si>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</si>
  <si>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</si>
  <si>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</si>
  <si>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</si>
  <si>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</si>
  <si>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</si>
  <si>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</si>
  <si>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</si>
  <si>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</si>
  <si>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</si>
  <si>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</si>
  <si>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</si>
  <si>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</si>
  <si>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</si>
  <si>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</si>
  <si>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</si>
  <si>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</si>
  <si>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</si>
  <si>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</si>
  <si>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</si>
  <si>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</si>
  <si>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</si>
  <si>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</si>
  <si>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</si>
  <si>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</si>
  <si>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</si>
  <si>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</si>
  <si>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</si>
  <si>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</si>
  <si>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</si>
  <si>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</si>
  <si>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</si>
  <si>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</si>
  <si>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</si>
  <si>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</si>
  <si>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</si>
  <si>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</si>
  <si>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</si>
  <si>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</si>
  <si>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</si>
  <si>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</si>
  <si>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</si>
  <si>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</si>
  <si>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</si>
  <si>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</si>
  <si>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</si>
  <si>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</si>
  <si>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</si>
  <si>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</si>
  <si>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</si>
  <si>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</si>
  <si>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</si>
  <si>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</si>
  <si>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</si>
  <si>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</si>
  <si>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</si>
  <si>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</si>
  <si>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</si>
  <si>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</si>
  <si>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</si>
  <si>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</si>
  <si>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</si>
  <si>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</si>
  <si>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</si>
  <si>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</si>
  <si>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</si>
  <si>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</si>
  <si>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</si>
  <si>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</si>
  <si>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</si>
  <si>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</si>
  <si>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</si>
  <si>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</si>
  <si>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</si>
  <si>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</si>
  <si>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</si>
  <si>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</si>
  <si>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</si>
  <si>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</si>
  <si>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</si>
  <si>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</si>
  <si>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</si>
  <si>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</si>
  <si>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</si>
  <si>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</si>
  <si>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</si>
  <si>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</si>
  <si>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</si>
  <si>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</si>
  <si>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</si>
  <si>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</si>
  <si>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</si>
  <si>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</si>
  <si>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</si>
  <si>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</si>
  <si>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</si>
  <si>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</si>
  <si>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</si>
  <si>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</si>
  <si>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</si>
  <si>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</si>
  <si>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</si>
  <si>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</si>
  <si>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</si>
  <si>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</si>
  <si>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</si>
  <si>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</si>
  <si>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</si>
  <si>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</si>
  <si>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</si>
  <si>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</si>
  <si>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</si>
  <si>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</si>
  <si>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</si>
  <si>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</si>
  <si>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</si>
  <si>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</si>
  <si>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</si>
  <si>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</si>
  <si>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</si>
  <si>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</si>
  <si>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</si>
  <si>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</si>
  <si>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</si>
  <si>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</si>
  <si>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</si>
  <si>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</si>
  <si>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</si>
  <si>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</si>
  <si>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</si>
  <si>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</si>
  <si>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</si>
  <si>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</si>
  <si>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</si>
  <si>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</si>
  <si>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</si>
  <si>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</si>
  <si>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</si>
  <si>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</si>
  <si>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</si>
  <si>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</si>
  <si>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</si>
  <si>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</si>
  <si>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</si>
  <si>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</si>
  <si>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</si>
  <si>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</si>
  <si>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</si>
  <si>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</si>
  <si>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</si>
  <si>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</si>
  <si>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</si>
  <si>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</si>
  <si>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</si>
  <si>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</si>
  <si>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</si>
  <si>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</si>
  <si>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</si>
  <si>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</si>
  <si>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</si>
  <si>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</si>
  <si>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</si>
  <si>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</si>
  <si>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</si>
  <si>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</si>
  <si>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</si>
  <si>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</si>
  <si>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</si>
  <si>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</si>
  <si>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</si>
  <si>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</si>
  <si>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</si>
  <si>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</si>
  <si>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</si>
  <si>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</si>
  <si>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</si>
  <si>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</si>
  <si>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</si>
  <si>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</si>
  <si>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</si>
  <si>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</si>
  <si>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</si>
  <si>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</si>
  <si>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</si>
  <si>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</si>
  <si>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</si>
  <si>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</si>
  <si>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</si>
  <si>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</si>
  <si>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</si>
  <si>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</si>
  <si>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</si>
  <si>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</si>
  <si>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</si>
  <si>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</si>
  <si>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</si>
  <si>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</si>
  <si>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</si>
  <si>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</si>
  <si>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</si>
  <si>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</si>
  <si>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</si>
  <si>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</si>
  <si>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</si>
  <si>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</si>
  <si>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</si>
  <si>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</si>
  <si>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</si>
  <si>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</si>
  <si>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</si>
  <si>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</si>
  <si>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</si>
  <si>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</si>
  <si>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</si>
  <si>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</si>
  <si>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</si>
  <si>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</si>
  <si>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</si>
  <si>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</si>
  <si>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</si>
  <si>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</si>
  <si>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</si>
  <si>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</si>
  <si>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</si>
  <si>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</si>
  <si>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</si>
  <si>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</si>
  <si>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</si>
  <si>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</si>
  <si>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</si>
  <si>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</si>
  <si>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</si>
  <si>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</si>
  <si>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</si>
  <si>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</si>
  <si>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</si>
  <si>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</si>
  <si>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</si>
  <si>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</si>
  <si>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</si>
  <si>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</si>
  <si>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</si>
  <si>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</si>
  <si>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</si>
  <si>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</si>
  <si>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</si>
  <si>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</si>
  <si>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</si>
  <si>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</si>
  <si>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</si>
  <si>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</si>
  <si>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</si>
  <si>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</si>
  <si>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</si>
  <si>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</si>
  <si>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</si>
  <si>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</si>
  <si>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</si>
  <si>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</si>
  <si>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</si>
  <si>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</si>
  <si>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</si>
  <si>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</si>
  <si>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</si>
  <si>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</si>
  <si>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</si>
  <si>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</si>
  <si>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</si>
  <si>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</si>
  <si>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</si>
  <si>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</si>
  <si>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</si>
  <si>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</si>
  <si>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</si>
  <si>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</si>
  <si>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</si>
  <si>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</si>
  <si>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</si>
  <si>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</si>
  <si>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</si>
  <si>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</si>
  <si>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</si>
  <si>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</si>
  <si>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</si>
  <si>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</si>
  <si>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</si>
  <si>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</si>
  <si>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</si>
  <si>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</si>
  <si>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</si>
  <si>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</si>
  <si>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</si>
  <si>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</si>
  <si>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</si>
  <si>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</si>
  <si>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</si>
  <si>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</si>
  <si>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</si>
  <si>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</si>
  <si>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</si>
  <si>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</si>
  <si>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</si>
  <si>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</si>
  <si>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</si>
  <si>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</si>
  <si>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</si>
  <si>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</si>
  <si>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</si>
  <si>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</si>
  <si>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</si>
  <si>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</si>
  <si>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</si>
  <si>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</si>
  <si>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</si>
  <si>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</si>
  <si>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</si>
  <si>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</si>
  <si>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</si>
  <si>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</si>
  <si>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</si>
  <si>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</si>
  <si>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</si>
  <si>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</si>
  <si>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</si>
  <si>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</si>
  <si>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</si>
  <si>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</si>
  <si>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</si>
  <si>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</si>
  <si>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</si>
  <si>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</si>
  <si>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</si>
  <si>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</si>
  <si>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</si>
  <si>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</si>
  <si>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</si>
  <si>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</si>
  <si>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</si>
  <si>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</si>
  <si>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</si>
  <si>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</si>
  <si>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</si>
  <si>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</si>
  <si>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</si>
  <si>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</si>
  <si>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</si>
  <si>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</si>
  <si>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</si>
  <si>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</si>
  <si>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</si>
  <si>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</si>
  <si>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</si>
  <si>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</si>
  <si>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</si>
  <si>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</si>
  <si>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</si>
  <si>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</si>
  <si>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</si>
  <si>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</si>
  <si>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</si>
  <si>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</si>
  <si>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</si>
  <si>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</si>
  <si>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</si>
  <si>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</si>
  <si>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</si>
  <si>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</si>
  <si>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</si>
  <si>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</si>
  <si>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</si>
  <si>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</si>
  <si>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</si>
  <si>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</si>
  <si>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</si>
  <si>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</si>
  <si>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</si>
  <si>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</si>
  <si>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</si>
  <si>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</si>
  <si>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</si>
  <si>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</si>
  <si>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</si>
  <si>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</si>
  <si>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</si>
  <si>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</si>
  <si>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</si>
  <si>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</si>
  <si>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</si>
  <si>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</si>
  <si>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</si>
  <si>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</si>
  <si>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</si>
  <si>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</si>
  <si>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</si>
  <si>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</si>
  <si>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</si>
  <si>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</si>
  <si>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</si>
  <si>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</si>
  <si>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</si>
  <si>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</si>
  <si>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</si>
  <si>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</si>
  <si>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</si>
  <si>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</si>
  <si>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</si>
  <si>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</si>
  <si>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</si>
  <si>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</si>
  <si>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</si>
  <si>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</si>
  <si>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</si>
  <si>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</si>
  <si>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</si>
  <si>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</si>
  <si>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</si>
  <si>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</si>
  <si>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</si>
  <si>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</si>
  <si>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</si>
  <si>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</si>
  <si>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</si>
  <si>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</si>
  <si>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</si>
  <si>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</si>
  <si>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</si>
  <si>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</si>
  <si>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</si>
  <si>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</si>
  <si>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</si>
  <si>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</si>
  <si>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</si>
  <si>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</si>
  <si>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</si>
  <si>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</si>
  <si>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</si>
  <si>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</si>
  <si>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</si>
  <si>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</si>
  <si>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</si>
  <si>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</si>
  <si>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</si>
  <si>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</si>
  <si>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</si>
  <si>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</si>
  <si>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</si>
  <si>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</si>
  <si>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</si>
  <si>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</si>
  <si>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</si>
  <si>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</si>
  <si>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</si>
  <si>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</si>
  <si>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</si>
  <si>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</si>
  <si>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</si>
  <si>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</si>
  <si>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</si>
  <si>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</si>
  <si>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</si>
  <si>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</si>
  <si>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</si>
  <si>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</si>
  <si>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</si>
  <si>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</si>
  <si>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</si>
  <si>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</si>
  <si>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</si>
  <si>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</si>
  <si>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</si>
  <si>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</si>
  <si>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</si>
  <si>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</si>
  <si>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</si>
  <si>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</si>
  <si>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</si>
  <si>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</si>
  <si>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</si>
  <si>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</si>
  <si>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</si>
  <si>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</si>
  <si>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</si>
  <si>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</si>
  <si>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</si>
  <si>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</si>
  <si>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</si>
  <si>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</si>
  <si>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</si>
  <si>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</si>
  <si>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</si>
  <si>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</si>
  <si>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</si>
  <si>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</si>
  <si>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</si>
  <si>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</si>
  <si>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</si>
  <si>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</si>
  <si>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</si>
  <si>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</si>
  <si>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</si>
  <si>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</si>
  <si>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</si>
  <si>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</si>
  <si>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</si>
  <si>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</si>
  <si>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</si>
  <si>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</si>
  <si>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</si>
  <si>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</si>
  <si>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</si>
  <si>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</si>
  <si>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</si>
  <si>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</si>
  <si>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</si>
  <si>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</si>
  <si>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</si>
  <si>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</si>
  <si>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</si>
  <si>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</si>
  <si>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</si>
  <si>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</si>
  <si>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</si>
  <si>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</si>
  <si>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</si>
  <si>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</si>
  <si>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</si>
  <si>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</si>
  <si>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</si>
  <si>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</si>
  <si>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</si>
  <si>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</si>
  <si>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</si>
  <si>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</si>
  <si>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</si>
  <si>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</si>
  <si>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</si>
  <si>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</si>
  <si>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</si>
  <si>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</si>
  <si>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</si>
  <si>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</si>
  <si>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</si>
  <si>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</si>
  <si>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</si>
  <si>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</si>
  <si>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</si>
  <si>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</si>
  <si>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</si>
  <si>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</si>
  <si>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</si>
  <si>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</si>
  <si>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</si>
  <si>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</si>
  <si>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</si>
  <si>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</si>
  <si>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</si>
  <si>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</si>
  <si>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</si>
  <si>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</si>
  <si>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</si>
  <si>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</si>
  <si>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</si>
  <si>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</si>
  <si>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</si>
  <si>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</si>
  <si>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</si>
  <si>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</si>
  <si>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</si>
  <si>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</si>
  <si>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</si>
  <si>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</si>
  <si>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</si>
  <si>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</si>
  <si>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</si>
  <si>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</si>
  <si>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</si>
  <si>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</si>
  <si>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</si>
  <si>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</si>
  <si>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</si>
  <si>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</si>
  <si>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</si>
  <si>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</si>
  <si>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</si>
  <si>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</si>
  <si>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</si>
  <si>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</si>
  <si>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</si>
  <si>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</si>
  <si>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</si>
  <si>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</si>
  <si>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</si>
  <si>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</si>
  <si>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</si>
  <si>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</si>
  <si>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</si>
  <si>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</si>
  <si>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</si>
  <si>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</si>
  <si>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</si>
  <si>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</si>
  <si>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</si>
  <si>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</si>
  <si>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</si>
  <si>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</si>
  <si>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</si>
  <si>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</si>
  <si>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</si>
  <si>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</si>
  <si>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</si>
  <si>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</si>
  <si>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</si>
  <si>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</si>
  <si>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</si>
  <si>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</si>
  <si>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</si>
  <si>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</si>
  <si>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</si>
  <si>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</si>
  <si>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</si>
  <si>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</si>
  <si>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</si>
  <si>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</si>
  <si>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</si>
  <si>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</si>
  <si>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</si>
  <si>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</si>
  <si>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</si>
  <si>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</si>
  <si>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</si>
  <si>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</si>
  <si>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</si>
  <si>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</si>
  <si>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</si>
  <si>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</si>
  <si>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</si>
  <si>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</si>
  <si>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</si>
  <si>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</si>
  <si>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</si>
  <si>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</si>
  <si>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</si>
  <si>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</si>
  <si>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</si>
  <si>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</si>
  <si>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</si>
  <si>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</si>
  <si>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</si>
  <si>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</si>
  <si>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</si>
  <si>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</si>
  <si>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</si>
  <si>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</si>
  <si>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</si>
  <si>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</si>
  <si>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</si>
  <si>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</si>
  <si>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</si>
  <si>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</si>
  <si>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</si>
  <si>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</si>
  <si>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</si>
  <si>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</si>
  <si>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</si>
  <si>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</si>
  <si>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</si>
  <si>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</si>
  <si>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</si>
  <si>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</si>
  <si>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</si>
  <si>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</si>
  <si>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</si>
  <si>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</si>
  <si>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</si>
  <si>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</si>
  <si>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</si>
  <si>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</si>
  <si>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</si>
  <si>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</si>
  <si>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</si>
  <si>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</si>
  <si>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</si>
  <si>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</si>
  <si>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</si>
  <si>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</si>
  <si>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</si>
  <si>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</si>
  <si>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</si>
  <si>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</si>
  <si>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</si>
  <si>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</si>
  <si>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</si>
  <si>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</si>
  <si>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</si>
  <si>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</si>
  <si>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</si>
  <si>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</si>
  <si>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</si>
  <si>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</si>
  <si>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</si>
  <si>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</si>
  <si>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</si>
  <si>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</si>
  <si>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</si>
  <si>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</si>
  <si>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</si>
  <si>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</si>
  <si>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</si>
  <si>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</si>
  <si>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</si>
  <si>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</si>
  <si>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</si>
  <si>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</si>
  <si>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</si>
  <si>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</si>
  <si>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</si>
  <si>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</si>
  <si>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</si>
  <si>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</si>
  <si>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</si>
  <si>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</si>
  <si>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</si>
  <si>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</si>
  <si>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</si>
  <si>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</si>
  <si>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</si>
  <si>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</si>
  <si>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</si>
  <si>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</si>
  <si>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</si>
  <si>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</si>
  <si>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</si>
  <si>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</si>
  <si>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</si>
  <si>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</si>
  <si>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</si>
  <si>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</si>
  <si>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</si>
  <si>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</si>
  <si>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</si>
  <si>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</si>
  <si>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</si>
  <si>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</si>
  <si>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</si>
  <si>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</si>
  <si>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</si>
  <si>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</si>
  <si>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</si>
  <si>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</si>
  <si>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</si>
  <si>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</si>
  <si>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</si>
  <si>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</si>
  <si>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</si>
  <si>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</si>
  <si>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</si>
  <si>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</si>
  <si>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</si>
  <si>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</si>
  <si>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</si>
  <si>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</si>
  <si>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</si>
  <si>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</si>
  <si>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</si>
  <si>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</si>
  <si>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</si>
  <si>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</si>
  <si>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</si>
  <si>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</si>
  <si>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</si>
  <si>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</si>
  <si>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</si>
  <si>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</si>
  <si>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</si>
  <si>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</si>
  <si>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</si>
  <si>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</si>
  <si>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</si>
  <si>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</si>
  <si>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</si>
  <si>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</si>
  <si>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</si>
  <si>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</si>
  <si>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</si>
  <si>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</si>
  <si>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</si>
  <si>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</si>
  <si>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</si>
  <si>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</si>
  <si>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</si>
  <si>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</si>
  <si>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</si>
  <si>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</si>
  <si>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</si>
  <si>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</si>
  <si>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</si>
  <si>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</si>
  <si>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</si>
  <si>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</si>
  <si>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</si>
  <si>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</si>
  <si>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</si>
  <si>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</si>
  <si>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</si>
  <si>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</si>
  <si>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</si>
  <si>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</si>
  <si>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</si>
  <si>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</si>
  <si>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</si>
  <si>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</si>
  <si>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</si>
  <si>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</si>
  <si>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</si>
  <si>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</si>
  <si>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</si>
  <si>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</si>
  <si>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</si>
  <si>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</si>
  <si>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</si>
  <si>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</si>
  <si>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</si>
  <si>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</si>
  <si>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</si>
  <si>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</si>
  <si>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</si>
  <si>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</si>
  <si>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</si>
  <si>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</si>
  <si>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</si>
  <si>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</si>
  <si>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</si>
  <si>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</si>
  <si>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</si>
  <si>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</si>
  <si>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</si>
  <si>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</si>
  <si>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</si>
  <si>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</si>
  <si>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</si>
  <si>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</si>
  <si>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</si>
  <si>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</si>
  <si>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</si>
  <si>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</si>
  <si>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</si>
  <si>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</si>
  <si>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</si>
  <si>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</si>
  <si>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</si>
  <si>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</si>
  <si>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</si>
  <si>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</si>
  <si>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</si>
  <si>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</si>
  <si>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</si>
  <si>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</si>
  <si>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</si>
  <si>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</si>
  <si>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</si>
  <si>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</si>
  <si>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</si>
  <si>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</si>
  <si>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</si>
  <si>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</si>
  <si>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</si>
  <si>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</si>
  <si>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</si>
  <si>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</si>
  <si>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</si>
  <si>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</si>
  <si>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</si>
  <si>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</si>
  <si>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</si>
  <si>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</si>
  <si>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</si>
  <si>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</si>
  <si>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</si>
  <si>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</si>
  <si>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</si>
  <si>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</si>
  <si>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</si>
  <si>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</si>
  <si>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</si>
  <si>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</si>
  <si>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</si>
  <si>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</si>
  <si>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</si>
  <si>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</si>
  <si>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</si>
  <si>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</si>
  <si>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</si>
  <si>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</si>
  <si>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</si>
  <si>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</si>
  <si>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</si>
  <si>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</si>
  <si>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</si>
  <si>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</si>
  <si>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</si>
  <si>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</si>
  <si>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</si>
  <si>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</si>
  <si>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</si>
  <si>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</si>
  <si>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</si>
  <si>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</si>
  <si>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</si>
  <si>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</si>
  <si>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</si>
  <si>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</si>
  <si>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</si>
  <si>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</si>
  <si>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</si>
  <si>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</si>
  <si>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</si>
  <si>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</si>
  <si>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</si>
  <si>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</si>
  <si>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</si>
  <si>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</si>
  <si>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</si>
  <si>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</si>
  <si>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</si>
  <si>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</si>
  <si>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</si>
  <si>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</si>
  <si>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</si>
  <si>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</si>
  <si>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</si>
  <si>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</si>
  <si>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</si>
  <si>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</si>
  <si>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</si>
  <si>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</si>
  <si>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</si>
  <si>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</si>
  <si>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</si>
  <si>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</si>
  <si>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</si>
  <si>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</si>
  <si>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</si>
  <si>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</si>
  <si>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</si>
  <si>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</si>
  <si>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</si>
  <si>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</si>
  <si>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</si>
  <si>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</si>
  <si>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</si>
  <si>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</si>
  <si>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</si>
  <si>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</si>
  <si>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</si>
  <si>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</si>
  <si>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</si>
  <si>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</si>
  <si>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</si>
  <si>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</si>
  <si>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</si>
  <si>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</si>
  <si>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</si>
  <si>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</si>
  <si>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</si>
  <si>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</si>
  <si>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</si>
  <si>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</si>
  <si>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</si>
  <si>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</si>
  <si>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</si>
  <si>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</si>
  <si>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</si>
  <si>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</si>
  <si>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</si>
  <si>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</si>
  <si>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</si>
  <si>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</si>
  <si>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</si>
  <si>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</si>
  <si>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</si>
  <si>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</si>
  <si>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</si>
  <si>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</si>
  <si>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</si>
  <si>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</si>
  <si>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</si>
  <si>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</si>
  <si>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</si>
  <si>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</si>
  <si>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</si>
  <si>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</si>
  <si>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</si>
  <si>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</si>
  <si>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</si>
  <si>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</si>
  <si>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</si>
  <si>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</si>
  <si>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</si>
  <si>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</si>
  <si>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</si>
  <si>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</si>
  <si>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</si>
  <si>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</si>
  <si>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</si>
  <si>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</si>
  <si>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</si>
  <si>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</si>
  <si>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</si>
  <si>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</si>
  <si>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</si>
  <si>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</si>
  <si>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</si>
  <si>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</si>
  <si>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</si>
  <si>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</si>
  <si>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</si>
  <si>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</si>
  <si>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</si>
  <si>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</si>
  <si>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</si>
  <si>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</si>
  <si>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</si>
  <si>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</si>
  <si>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</si>
  <si>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</si>
  <si>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</si>
  <si>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</si>
  <si>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</si>
  <si>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</si>
  <si>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</si>
  <si>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</si>
  <si>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</si>
  <si>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</si>
  <si>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</si>
  <si>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</si>
  <si>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</si>
  <si>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</si>
  <si>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</si>
  <si>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</si>
  <si>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</si>
  <si>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</si>
  <si>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</si>
  <si>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</si>
  <si>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</si>
  <si>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</si>
  <si>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</si>
  <si>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</si>
  <si>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</si>
  <si>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</si>
  <si>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</si>
  <si>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</si>
  <si>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</si>
  <si>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</si>
  <si>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</si>
  <si>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</si>
  <si>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</si>
  <si>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</si>
  <si>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</si>
  <si>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</si>
  <si>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</si>
  <si>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</si>
  <si>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</si>
  <si>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</si>
  <si>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</si>
  <si>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</si>
  <si>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</si>
  <si>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</si>
  <si>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</si>
  <si>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</si>
  <si>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</si>
  <si>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</si>
  <si>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</si>
  <si>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</si>
  <si>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</si>
  <si>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</si>
  <si>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</si>
  <si>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</si>
  <si>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</si>
  <si>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</si>
  <si>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</si>
  <si>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</si>
  <si>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</si>
  <si>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</si>
  <si>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</si>
  <si>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</si>
  <si>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</si>
  <si>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</si>
  <si>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</si>
  <si>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</si>
  <si>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</si>
  <si>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</si>
  <si>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</si>
  <si>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</si>
  <si>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</si>
  <si>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</si>
  <si>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</si>
  <si>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</si>
  <si>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</si>
  <si>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</si>
  <si>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</si>
  <si>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</si>
  <si>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</si>
  <si>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</si>
  <si>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</si>
  <si>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</si>
  <si>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</si>
  <si>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</si>
  <si>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</si>
  <si>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</si>
  <si>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</si>
  <si>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</si>
  <si>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</si>
  <si>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</si>
  <si>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</si>
  <si>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</si>
  <si>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</si>
  <si>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</si>
  <si>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</si>
  <si>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</si>
  <si>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</si>
  <si>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</si>
  <si>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</si>
  <si>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</si>
  <si>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</si>
  <si>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</si>
  <si>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</si>
  <si>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</si>
  <si>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</si>
  <si>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</si>
  <si>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</si>
  <si>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</si>
  <si>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</si>
  <si>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</si>
  <si>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</si>
  <si>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</si>
  <si>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</si>
  <si>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</si>
  <si>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</si>
  <si>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</si>
  <si>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</si>
  <si>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</si>
  <si>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</si>
  <si>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</si>
  <si>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</si>
  <si>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</si>
  <si>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</si>
  <si>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</si>
  <si>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</si>
  <si>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</si>
  <si>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</si>
  <si>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</si>
  <si>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</si>
  <si>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</si>
  <si>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</si>
  <si>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</si>
  <si>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</si>
  <si>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</si>
  <si>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</si>
  <si>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</si>
  <si>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</si>
  <si>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</si>
  <si>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</si>
  <si>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</si>
  <si>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</si>
  <si>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</si>
  <si>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</si>
  <si>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</si>
  <si>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</si>
  <si>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</si>
  <si>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</si>
  <si>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</si>
  <si>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</si>
  <si>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</si>
  <si>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</si>
  <si>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</si>
  <si>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</si>
  <si>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</si>
  <si>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</si>
  <si>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</si>
  <si>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</si>
  <si>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</si>
  <si>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</si>
  <si>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</si>
  <si>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</si>
  <si>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</si>
  <si>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</si>
  <si>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</si>
  <si>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</si>
  <si>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</si>
  <si>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</si>
  <si>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</si>
  <si>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</si>
  <si>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</si>
  <si>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</si>
  <si>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</si>
  <si>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</si>
  <si>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</si>
  <si>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</si>
  <si>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</si>
  <si>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</si>
  <si>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</si>
  <si>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</si>
  <si>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</si>
  <si>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</si>
  <si>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</si>
  <si>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</si>
  <si>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</si>
  <si>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</si>
  <si>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</si>
  <si>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</si>
  <si>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</si>
  <si>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</si>
  <si>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</si>
  <si>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</si>
  <si>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</si>
  <si>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</si>
  <si>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</si>
  <si>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</si>
  <si>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</si>
  <si>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</si>
  <si>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</si>
  <si>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</si>
  <si>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</si>
  <si>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</si>
  <si>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</si>
  <si>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</si>
  <si>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</si>
  <si>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</si>
  <si>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</si>
  <si>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</si>
  <si>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</si>
  <si>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</si>
  <si>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</si>
  <si>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</si>
  <si>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</si>
  <si>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</si>
  <si>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</si>
  <si>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</si>
  <si>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</si>
  <si>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</si>
  <si>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</si>
  <si>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</si>
  <si>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</si>
  <si>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</si>
  <si>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</si>
  <si>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</si>
  <si>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</si>
  <si>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</si>
  <si>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</si>
  <si>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</si>
  <si>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</si>
  <si>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</si>
  <si>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</si>
  <si>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</si>
  <si>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</si>
  <si>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</si>
  <si>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</si>
  <si>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</si>
  <si>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</si>
  <si>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</si>
  <si>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</si>
  <si>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</si>
  <si>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</si>
  <si>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</si>
  <si>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</si>
  <si>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</si>
  <si>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</si>
  <si>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</si>
  <si>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</si>
  <si>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</si>
  <si>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</si>
  <si>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</si>
  <si>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</si>
  <si>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</si>
  <si>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</si>
  <si>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</si>
  <si>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</si>
  <si>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</si>
  <si>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</si>
  <si>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</si>
  <si>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</si>
  <si>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</si>
  <si>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</si>
  <si>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</si>
  <si>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</si>
  <si>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</si>
  <si>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</si>
  <si>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</si>
  <si>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</si>
  <si>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</si>
  <si>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</si>
  <si>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</si>
  <si>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</si>
  <si>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</si>
  <si>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</si>
  <si>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</si>
  <si>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</si>
  <si>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</si>
  <si>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</si>
  <si>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</si>
  <si>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</si>
  <si>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</si>
  <si>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</si>
  <si>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</si>
  <si>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</si>
  <si>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</si>
  <si>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</si>
  <si>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</si>
  <si>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</si>
  <si>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</si>
  <si>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</si>
  <si>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</si>
  <si>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</si>
  <si>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</si>
  <si>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</si>
  <si>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</si>
  <si>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</si>
  <si>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</si>
  <si>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</si>
  <si>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</si>
  <si>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</si>
  <si>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</si>
  <si>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</si>
  <si>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</si>
  <si>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</si>
  <si>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</si>
  <si>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</si>
  <si>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</si>
  <si>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</si>
  <si>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</si>
  <si>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</si>
  <si>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</si>
  <si>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</si>
  <si>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</si>
  <si>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</si>
  <si>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</si>
  <si>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</si>
  <si>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</si>
  <si>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</si>
  <si>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</si>
  <si>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</si>
  <si>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</si>
  <si>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</si>
  <si>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</si>
  <si>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</si>
  <si>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</si>
  <si>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</si>
  <si>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</si>
  <si>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</si>
  <si>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</si>
  <si>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</si>
  <si>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</si>
  <si>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</si>
  <si>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</si>
  <si>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</si>
  <si>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</si>
  <si>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</si>
  <si>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</si>
  <si>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</si>
  <si>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</si>
  <si>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</si>
  <si>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</si>
  <si>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</si>
  <si>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</si>
  <si>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</si>
  <si>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</si>
  <si>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</si>
  <si>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</si>
  <si>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</si>
  <si>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</si>
  <si>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</si>
  <si>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</si>
  <si>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</si>
  <si>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</si>
  <si>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</si>
  <si>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</si>
  <si>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</si>
  <si>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</si>
  <si>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</si>
  <si>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</si>
  <si>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</si>
  <si>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</si>
  <si>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</si>
  <si>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</si>
  <si>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</si>
  <si>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</si>
  <si>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</si>
  <si>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</si>
  <si>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</si>
  <si>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</si>
  <si>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</si>
  <si>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</si>
  <si>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</si>
  <si>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</si>
  <si>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</si>
  <si>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</si>
  <si>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</si>
  <si>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</si>
  <si>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</si>
  <si>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</si>
  <si>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</si>
  <si>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</si>
  <si>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</si>
  <si>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</si>
  <si>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</si>
  <si>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</si>
  <si>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</si>
  <si>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</si>
  <si>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</si>
  <si>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</si>
  <si>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</si>
  <si>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</si>
  <si>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</si>
  <si>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</si>
  <si>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</si>
  <si>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</si>
  <si>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</si>
  <si>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</si>
  <si>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</si>
  <si>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</si>
  <si>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</si>
  <si>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</si>
  <si>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</si>
  <si>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</si>
  <si>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</si>
  <si>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</si>
  <si>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</si>
  <si>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</si>
  <si>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</si>
  <si>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</si>
  <si>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</si>
  <si>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</si>
  <si>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</si>
  <si>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</si>
  <si>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</si>
  <si>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</si>
  <si>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</si>
  <si>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</si>
  <si>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</si>
  <si>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</si>
  <si>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</si>
  <si>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</si>
  <si>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</si>
  <si>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</si>
  <si>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</si>
  <si>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</si>
  <si>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</si>
  <si>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</si>
  <si>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</si>
  <si>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</si>
  <si>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</si>
  <si>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</si>
  <si>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</si>
  <si>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</si>
  <si>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</si>
  <si>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</si>
  <si>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</si>
  <si>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</si>
  <si>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</si>
  <si>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</si>
  <si>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</si>
  <si>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</si>
  <si>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</si>
  <si>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</si>
  <si>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</si>
  <si>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</si>
  <si>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</si>
  <si>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</si>
  <si>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</si>
  <si>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</si>
  <si>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</si>
  <si>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</si>
  <si>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</si>
  <si>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</si>
  <si>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</si>
  <si>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</si>
  <si>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</si>
  <si>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</si>
  <si>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</si>
  <si>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</si>
  <si>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</si>
  <si>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</si>
  <si>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</si>
  <si>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</si>
  <si>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</si>
  <si>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</si>
  <si>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</si>
  <si>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</si>
  <si>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</si>
  <si>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</si>
  <si>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</si>
  <si>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</si>
  <si>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</si>
  <si>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</si>
  <si>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</si>
  <si>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</si>
  <si>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</si>
  <si>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</si>
  <si>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</si>
  <si>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</si>
  <si>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</si>
  <si>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</si>
  <si>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</si>
  <si>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</si>
  <si>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</si>
  <si>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</si>
  <si>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</si>
  <si>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</si>
  <si>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</si>
  <si>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</si>
  <si>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</si>
  <si>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</si>
  <si>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</si>
  <si>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</si>
  <si>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</si>
  <si>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</si>
  <si>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</si>
  <si>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</si>
  <si>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</si>
  <si>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</si>
  <si>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</si>
  <si>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</si>
  <si>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</si>
  <si>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</si>
  <si>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</si>
  <si>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</si>
  <si>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</si>
  <si>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</si>
  <si>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</si>
  <si>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</si>
  <si>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</si>
  <si>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</si>
  <si>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</si>
  <si>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</si>
  <si>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</si>
  <si>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</si>
  <si>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</si>
  <si>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</si>
  <si>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</si>
  <si>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</si>
  <si>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</si>
  <si>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</si>
  <si>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</si>
  <si>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</si>
  <si>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</si>
  <si>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</si>
  <si>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</si>
  <si>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</si>
  <si>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</si>
  <si>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</si>
  <si>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</si>
  <si>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</si>
  <si>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</si>
  <si>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</si>
  <si>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</si>
  <si>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</si>
  <si>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</si>
  <si>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</si>
  <si>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</si>
  <si>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</si>
  <si>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</si>
  <si>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</si>
  <si>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</si>
  <si>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</si>
  <si>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</si>
  <si>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</si>
  <si>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</si>
  <si>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</si>
  <si>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</si>
  <si>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</si>
  <si>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</si>
  <si>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</si>
  <si>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</si>
  <si>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</si>
  <si>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</si>
  <si>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</si>
  <si>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</si>
  <si>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</si>
  <si>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</si>
  <si>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</si>
  <si>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</si>
  <si>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</si>
  <si>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</si>
  <si>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</si>
  <si>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</si>
  <si>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</si>
  <si>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</si>
  <si>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</si>
  <si>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</si>
  <si>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</si>
  <si>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</si>
  <si>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</si>
  <si>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</si>
  <si>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</si>
  <si>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</si>
  <si>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</si>
  <si>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</si>
  <si>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</si>
  <si>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</si>
  <si>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</si>
  <si>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</si>
  <si>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</si>
  <si>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</si>
  <si>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</si>
  <si>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</si>
  <si>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</si>
  <si>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</si>
  <si>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</si>
  <si>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</si>
  <si>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</si>
  <si>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</si>
  <si>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</si>
  <si>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</si>
  <si>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</si>
  <si>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</si>
  <si>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</si>
  <si>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</si>
  <si>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</si>
  <si>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</si>
  <si>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</si>
  <si>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</si>
  <si>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</si>
  <si>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</si>
  <si>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</si>
  <si>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</si>
  <si>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</si>
  <si>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</si>
  <si>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</si>
  <si>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</si>
  <si>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</si>
  <si>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</si>
  <si>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</si>
  <si>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</si>
  <si>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</si>
  <si>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</si>
  <si>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</si>
  <si>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</si>
  <si>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</si>
  <si>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</si>
  <si>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</si>
  <si>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</si>
  <si>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</si>
  <si>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</si>
  <si>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</si>
  <si>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</si>
  <si>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</si>
  <si>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</si>
  <si>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</si>
  <si>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</si>
  <si>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</si>
  <si>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</si>
  <si>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</si>
  <si>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</si>
  <si>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</si>
  <si>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</si>
  <si>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</si>
  <si>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</si>
  <si>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</si>
  <si>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</si>
  <si>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</si>
  <si>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</si>
  <si>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</si>
  <si>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</si>
  <si>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</si>
  <si>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</si>
  <si>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</si>
  <si>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</si>
  <si>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</si>
  <si>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</si>
  <si>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</si>
  <si>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</si>
  <si>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</si>
  <si>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</si>
  <si>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</si>
  <si>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</si>
  <si>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</si>
  <si>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</si>
  <si>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</si>
  <si>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</si>
  <si>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</si>
  <si>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</si>
  <si>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</si>
  <si>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</si>
  <si>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</si>
  <si>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</si>
  <si>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</si>
  <si>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</si>
  <si>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</si>
  <si>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</si>
  <si>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</si>
  <si>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</si>
  <si>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</si>
  <si>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</si>
  <si>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</si>
  <si>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</si>
  <si>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</si>
  <si>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</si>
  <si>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</si>
  <si>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</si>
  <si>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</si>
  <si>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</si>
  <si>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</si>
  <si>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</si>
  <si>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</si>
  <si>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</si>
  <si>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</si>
  <si>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</si>
  <si>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</si>
  <si>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</si>
  <si>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</si>
  <si>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</si>
  <si>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</si>
  <si>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</si>
  <si>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</si>
  <si>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</si>
  <si>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</si>
  <si>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</si>
  <si>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</si>
  <si>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</si>
  <si>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</si>
  <si>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</si>
  <si>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</si>
  <si>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</si>
  <si>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</si>
  <si>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</si>
  <si>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</si>
  <si>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</si>
  <si>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</si>
  <si>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</si>
  <si>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</si>
  <si>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</si>
  <si>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</si>
  <si>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</si>
  <si>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</si>
  <si>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</si>
  <si>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</si>
  <si>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</si>
  <si>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</si>
  <si>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</si>
  <si>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</si>
  <si>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</si>
  <si>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</si>
  <si>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</si>
  <si>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</si>
  <si>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</si>
  <si>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</si>
  <si>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</si>
  <si>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</si>
  <si>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</si>
  <si>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</si>
  <si>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</si>
  <si>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</si>
  <si>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</si>
  <si>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</si>
  <si>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</si>
  <si>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</si>
  <si>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</si>
  <si>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</si>
  <si>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</si>
  <si>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</si>
  <si>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</si>
  <si>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</si>
  <si>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</si>
  <si>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</si>
  <si>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</si>
  <si>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</si>
  <si>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</si>
  <si>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</si>
  <si>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</si>
  <si>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</si>
  <si>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</si>
  <si>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</si>
  <si>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</si>
  <si>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</si>
  <si>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</si>
  <si>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</si>
  <si>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</si>
  <si>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</si>
  <si>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</si>
  <si>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</si>
  <si>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</si>
  <si>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</si>
  <si>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</si>
  <si>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</si>
  <si>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</si>
  <si>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</si>
  <si>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</si>
  <si>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</si>
  <si>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</si>
  <si>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</si>
  <si>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</si>
  <si>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</si>
  <si>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</si>
  <si>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</si>
  <si>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</si>
  <si>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</si>
  <si>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</si>
  <si>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</si>
  <si>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</si>
  <si>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</si>
  <si>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</si>
  <si>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</si>
  <si>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</si>
  <si>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</si>
  <si>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</si>
  <si>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</si>
  <si>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</si>
  <si>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</si>
  <si>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</si>
  <si>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</si>
  <si>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</si>
  <si>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</si>
  <si>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</si>
  <si>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</si>
  <si>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</si>
  <si>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</si>
  <si>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</si>
  <si>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</si>
  <si>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</si>
  <si>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</si>
  <si>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</si>
  <si>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</si>
  <si>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</si>
  <si>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</si>
  <si>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</si>
  <si>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</si>
  <si>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</si>
  <si>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</si>
  <si>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</si>
  <si>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</si>
  <si>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</si>
  <si>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</si>
  <si>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</si>
  <si>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</si>
  <si>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</si>
  <si>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</si>
  <si>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</si>
  <si>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</si>
  <si>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</si>
  <si>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</si>
  <si>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</si>
  <si>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</si>
  <si>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</si>
  <si>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</si>
  <si>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</si>
  <si>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</si>
  <si>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</si>
  <si>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</si>
  <si>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</si>
  <si>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</si>
  <si>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</si>
  <si>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</si>
  <si>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</si>
  <si>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</si>
  <si>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</si>
  <si>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</si>
  <si>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</si>
  <si>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</si>
  <si>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</si>
  <si>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</si>
  <si>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</si>
  <si>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</si>
  <si>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</si>
  <si>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</si>
  <si>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</si>
  <si>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</si>
  <si>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</si>
  <si>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</si>
  <si>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</si>
  <si>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</si>
  <si>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</si>
  <si>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</si>
  <si>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</si>
  <si>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</si>
  <si>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</si>
  <si>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</si>
  <si>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</si>
  <si>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</si>
  <si>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</si>
  <si>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</si>
  <si>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</si>
  <si>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</si>
  <si>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</si>
  <si>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</si>
  <si>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</si>
  <si>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</si>
  <si>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</si>
  <si>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</si>
  <si>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</si>
  <si>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</si>
  <si>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</si>
  <si>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</si>
  <si>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</si>
  <si>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</si>
  <si>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</si>
  <si>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</si>
  <si>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</si>
  <si>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</si>
  <si>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</si>
  <si>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</si>
  <si>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</si>
  <si>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</si>
  <si>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</si>
  <si>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</si>
  <si>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</si>
  <si>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</si>
  <si>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</si>
  <si>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</si>
  <si>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</si>
  <si>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</si>
  <si>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</si>
  <si>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</si>
  <si>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</si>
  <si>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</si>
  <si>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</si>
  <si>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</si>
  <si>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</si>
  <si>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</si>
  <si>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</si>
  <si>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</si>
  <si>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</si>
  <si>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</si>
  <si>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</si>
  <si>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</si>
  <si>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</si>
  <si>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</si>
  <si>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</si>
  <si>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</si>
  <si>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</si>
  <si>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</si>
  <si>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</si>
  <si>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</si>
  <si>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</si>
  <si>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</si>
  <si>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</si>
  <si>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</si>
  <si>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</si>
  <si>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</si>
  <si>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</si>
  <si>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</si>
  <si>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</si>
  <si>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</si>
  <si>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</si>
  <si>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</si>
  <si>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</si>
  <si>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</si>
  <si>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</si>
  <si>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</si>
  <si>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</si>
  <si>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</si>
  <si>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</si>
  <si>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</si>
  <si>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</si>
  <si>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</si>
  <si>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</si>
  <si>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</si>
  <si>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</si>
  <si>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</si>
  <si>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</si>
  <si>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</si>
  <si>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</si>
  <si>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</si>
  <si>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</si>
  <si>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</si>
  <si>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</si>
  <si>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</si>
  <si>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</si>
  <si>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</si>
  <si>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</si>
  <si>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</si>
  <si>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</si>
  <si>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</si>
  <si>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</si>
  <si>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</si>
  <si>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</si>
  <si>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</si>
  <si>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</si>
  <si>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</si>
  <si>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</si>
  <si>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</si>
  <si>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</si>
  <si>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</si>
  <si>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</si>
  <si>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</si>
  <si>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</si>
  <si>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</si>
  <si>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</si>
  <si>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</si>
  <si>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</si>
  <si>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</si>
  <si>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</si>
  <si>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</si>
  <si>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</si>
  <si>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</si>
  <si>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</si>
  <si>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</si>
  <si>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</si>
  <si>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</si>
  <si>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</si>
  <si>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</si>
  <si>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</si>
  <si>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</si>
  <si>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</si>
  <si>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</si>
  <si>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</si>
  <si>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</si>
  <si>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</si>
  <si>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</si>
  <si>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</si>
  <si>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</si>
  <si>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</si>
  <si>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</si>
  <si>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</si>
  <si>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</si>
  <si>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</si>
  <si>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</si>
  <si>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</si>
  <si>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</si>
  <si>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</si>
  <si>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</si>
  <si>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</si>
  <si>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</si>
  <si>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</si>
  <si>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</si>
  <si>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</si>
  <si>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</si>
  <si>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</si>
  <si>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</si>
  <si>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</si>
  <si>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</si>
  <si>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</si>
  <si>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</si>
  <si>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</si>
  <si>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</si>
  <si>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</si>
  <si>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</si>
  <si>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</si>
  <si>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</si>
  <si>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</si>
  <si>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</si>
  <si>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</si>
  <si>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</si>
  <si>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</si>
  <si>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</si>
  <si>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</si>
  <si>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</si>
  <si>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</si>
  <si>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</si>
  <si>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</si>
  <si>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</si>
  <si>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</si>
  <si>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</si>
  <si>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</si>
  <si>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</si>
  <si>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</si>
  <si>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</si>
  <si>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</si>
  <si>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</si>
  <si>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</si>
  <si>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</si>
  <si>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</si>
  <si>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</si>
  <si>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</si>
  <si>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</si>
  <si>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</si>
  <si>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</si>
  <si>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</si>
  <si>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</si>
  <si>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</si>
  <si>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</si>
  <si>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</si>
  <si>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</si>
  <si>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</si>
  <si>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</si>
  <si>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</si>
  <si>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</si>
  <si>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</si>
  <si>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</si>
  <si>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</si>
  <si>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</si>
  <si>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</si>
  <si>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</si>
  <si>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</si>
  <si>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</si>
  <si>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</si>
  <si>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</si>
  <si>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</si>
  <si>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</si>
  <si>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</si>
  <si>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</si>
  <si>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</si>
  <si>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</si>
  <si>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</si>
  <si>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</si>
  <si>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</si>
  <si>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</si>
  <si>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</si>
  <si>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</si>
  <si>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</si>
  <si>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</si>
  <si>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</si>
  <si>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</si>
  <si>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</si>
  <si>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</si>
  <si>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</si>
  <si>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</si>
  <si>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</si>
  <si>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</si>
  <si>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</si>
  <si>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</si>
  <si>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</si>
  <si>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</si>
  <si>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</si>
  <si>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</si>
  <si>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</si>
  <si>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</si>
  <si>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</si>
  <si>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</si>
  <si>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</si>
  <si>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</si>
  <si>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</si>
  <si>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</si>
  <si>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</si>
  <si>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</si>
  <si>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</si>
  <si>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</si>
  <si>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</si>
  <si>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</si>
  <si>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</si>
  <si>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</si>
  <si>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</si>
  <si>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</si>
  <si>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</si>
  <si>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</si>
  <si>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</si>
  <si>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</si>
  <si>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</si>
  <si>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</si>
  <si>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</si>
  <si>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</si>
  <si>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</si>
  <si>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</si>
  <si>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</si>
  <si>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</si>
  <si>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</si>
  <si>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</si>
  <si>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</si>
  <si>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</si>
  <si>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</si>
  <si>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</si>
  <si>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</si>
  <si>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</si>
  <si>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</si>
  <si>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</si>
  <si>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</si>
  <si>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</si>
  <si>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</si>
  <si>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</si>
  <si>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</si>
  <si>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</si>
  <si>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</si>
  <si>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</si>
  <si>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</si>
  <si>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</si>
  <si>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</si>
  <si>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</si>
  <si>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</si>
  <si>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</si>
  <si>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</si>
  <si>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</si>
  <si>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</si>
  <si>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</si>
  <si>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</si>
  <si>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</si>
  <si>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</si>
  <si>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</si>
  <si>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</si>
  <si>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</si>
  <si>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</si>
  <si>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</si>
  <si>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</si>
  <si>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</si>
  <si>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</si>
  <si>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</si>
  <si>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</si>
  <si>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</si>
  <si>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</si>
  <si>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</si>
  <si>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</si>
  <si>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</si>
  <si>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</si>
  <si>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</si>
  <si>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</si>
  <si>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</si>
  <si>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</si>
  <si>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</si>
  <si>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</si>
  <si>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</si>
  <si>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</si>
  <si>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</si>
  <si>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</si>
  <si>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</si>
  <si>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</si>
  <si>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</si>
  <si>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</si>
  <si>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</si>
  <si>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</si>
  <si>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</si>
  <si>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</si>
  <si>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</si>
  <si>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</si>
  <si>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</si>
  <si>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</si>
  <si>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</si>
  <si>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</si>
  <si>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</si>
  <si>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</si>
  <si>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</si>
  <si>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</si>
  <si>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</si>
  <si>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</si>
  <si>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</si>
  <si>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</si>
  <si>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</si>
  <si>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</si>
  <si>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</si>
  <si>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</si>
  <si>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</si>
  <si>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</si>
  <si>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</si>
  <si>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</si>
  <si>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</si>
  <si>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</si>
  <si>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</si>
  <si>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</si>
  <si>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</si>
  <si>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</si>
  <si>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</si>
  <si>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</si>
  <si>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</si>
  <si>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</si>
  <si>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</si>
  <si>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</si>
  <si>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</si>
  <si>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</si>
  <si>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</si>
  <si>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</si>
  <si>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</si>
  <si>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</si>
  <si>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</si>
  <si>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</si>
  <si>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</si>
  <si>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</si>
  <si>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</si>
  <si>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</si>
  <si>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</si>
  <si>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</si>
  <si>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</si>
  <si>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</si>
  <si>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</si>
  <si>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</si>
  <si>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</si>
  <si>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</si>
  <si>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</si>
  <si>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</si>
  <si>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</si>
  <si>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</si>
  <si>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</si>
  <si>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</si>
  <si>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</si>
  <si>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</si>
  <si>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</si>
  <si>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</si>
  <si>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</si>
  <si>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</si>
  <si>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</si>
  <si>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</si>
  <si>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</si>
  <si>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</si>
  <si>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</si>
  <si>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</si>
  <si>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</si>
  <si>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</si>
  <si>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</si>
  <si>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</si>
  <si>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</si>
  <si>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</si>
  <si>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</si>
  <si>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</si>
  <si>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</si>
  <si>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</si>
  <si>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</si>
  <si>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</si>
  <si>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</si>
  <si>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</si>
  <si>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</si>
  <si>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</si>
  <si>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</si>
  <si>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</si>
  <si>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</si>
  <si>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</si>
  <si>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</si>
  <si>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</si>
  <si>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</si>
  <si>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</si>
  <si>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</si>
  <si>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</si>
  <si>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</si>
  <si>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</si>
  <si>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</si>
  <si>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</si>
  <si>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</si>
  <si>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</si>
  <si>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</si>
  <si>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</si>
  <si>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</si>
  <si>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</si>
  <si>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</si>
  <si>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</si>
  <si>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</si>
  <si>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</si>
  <si>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</si>
  <si>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</si>
  <si>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</si>
  <si>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</si>
  <si>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</si>
  <si>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</si>
  <si>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</si>
  <si>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</si>
  <si>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</si>
  <si>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</si>
  <si>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</si>
  <si>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</si>
  <si>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</si>
  <si>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</si>
  <si>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</si>
  <si>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</si>
  <si>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</si>
  <si>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</si>
  <si>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</si>
  <si>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</si>
  <si>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</si>
  <si>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</si>
  <si>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</si>
  <si>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</si>
  <si>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</si>
  <si>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</si>
  <si>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</si>
  <si>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</si>
  <si>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</si>
  <si>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</si>
  <si>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</si>
  <si>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</si>
  <si>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</si>
  <si>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</si>
  <si>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</si>
  <si>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</si>
  <si>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</si>
  <si>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</si>
  <si>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</si>
  <si>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</si>
  <si>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</si>
  <si>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</si>
  <si>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</si>
  <si>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</si>
  <si>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</si>
  <si>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</si>
  <si>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</si>
  <si>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</si>
  <si>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</si>
  <si>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</si>
  <si>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</si>
  <si>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</si>
  <si>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</si>
  <si>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</si>
  <si>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</si>
  <si>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</si>
  <si>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</si>
  <si>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</si>
  <si>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</si>
  <si>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</si>
  <si>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</si>
  <si>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</si>
  <si>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</si>
  <si>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</si>
  <si>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</si>
  <si>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</si>
  <si>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</si>
  <si>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</si>
  <si>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</si>
  <si>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</si>
  <si>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</si>
  <si>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</si>
  <si>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</si>
  <si>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</si>
  <si>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</si>
  <si>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</si>
  <si>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</si>
  <si>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</si>
  <si>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</si>
  <si>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</si>
  <si>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</si>
  <si>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</si>
  <si>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</si>
  <si>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</si>
  <si>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</si>
  <si>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</si>
  <si>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</si>
  <si>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</si>
  <si>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</si>
  <si>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</si>
  <si>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</si>
  <si>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</si>
  <si>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</si>
  <si>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</si>
  <si>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</si>
  <si>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</si>
  <si>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</si>
  <si>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</si>
  <si>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</si>
  <si>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</si>
  <si>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</si>
  <si>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</si>
  <si>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</si>
  <si>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</si>
  <si>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</si>
  <si>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</si>
  <si>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</si>
  <si>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</si>
  <si>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</si>
  <si>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</si>
  <si>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</si>
  <si>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</si>
  <si>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</si>
  <si>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</si>
  <si>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</si>
  <si>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</si>
  <si>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</si>
  <si>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</si>
  <si>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</si>
  <si>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</si>
  <si>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</si>
  <si>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</si>
  <si>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</si>
  <si>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</si>
  <si>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</si>
  <si>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</si>
  <si>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</si>
  <si>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</si>
  <si>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</si>
  <si>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</si>
  <si>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</si>
  <si>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</si>
  <si>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</si>
  <si>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</si>
  <si>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</si>
  <si>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</si>
  <si>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</si>
  <si>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</si>
  <si>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</si>
  <si>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</si>
  <si>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</si>
  <si>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</si>
  <si>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</si>
  <si>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</si>
  <si>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</si>
  <si>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</si>
  <si>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</si>
  <si>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</si>
  <si>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</si>
  <si>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</si>
  <si>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</si>
  <si>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</si>
  <si>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</si>
  <si>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</si>
  <si>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</si>
  <si>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</si>
  <si>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</si>
  <si>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</si>
  <si>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</si>
  <si>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</si>
  <si>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</si>
  <si>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</si>
  <si>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</si>
  <si>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</si>
  <si>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</si>
  <si>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</si>
  <si>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</si>
  <si>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</si>
  <si>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</si>
  <si>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</si>
  <si>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</si>
  <si>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</si>
  <si>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</si>
  <si>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</si>
  <si>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</si>
  <si>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</si>
  <si>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</si>
  <si>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</si>
  <si>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</si>
  <si>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</si>
  <si>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</si>
  <si>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</si>
  <si>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</si>
  <si>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</si>
  <si>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</si>
  <si>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</si>
  <si>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</si>
  <si>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</si>
  <si>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</si>
  <si>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</si>
  <si>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</si>
  <si>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</si>
  <si>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</si>
  <si>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</si>
  <si>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</si>
  <si>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</si>
  <si>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</si>
  <si>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</si>
  <si>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</si>
  <si>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</si>
  <si>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</si>
  <si>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</si>
  <si>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</si>
  <si>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</si>
  <si>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</si>
  <si>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</si>
  <si>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</si>
  <si>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</si>
  <si>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</si>
  <si>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</si>
  <si>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</si>
  <si>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</si>
  <si>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</si>
  <si>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</si>
  <si>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</si>
  <si>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</si>
  <si>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</si>
  <si>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</si>
  <si>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</si>
  <si>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</si>
  <si>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</si>
  <si>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</si>
  <si>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</si>
  <si>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</si>
  <si>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</si>
  <si>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</si>
  <si>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</si>
  <si>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</si>
  <si>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</si>
  <si>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</si>
  <si>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</si>
  <si>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</si>
  <si>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</si>
  <si>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</si>
  <si>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</si>
  <si>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</si>
  <si>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</si>
  <si>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</si>
  <si>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</si>
  <si>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</si>
  <si>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</si>
  <si>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</si>
  <si>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</si>
  <si>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</si>
  <si>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</si>
  <si>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</si>
  <si>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</si>
  <si>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</si>
  <si>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</si>
  <si>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</si>
  <si>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</si>
  <si>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</si>
  <si>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</si>
  <si>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</si>
  <si>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</si>
  <si>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</si>
  <si>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</si>
  <si>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</si>
  <si>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</si>
  <si>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</si>
  <si>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</si>
  <si>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</si>
  <si>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</si>
  <si>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</si>
  <si>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</si>
  <si>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</si>
  <si>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</si>
  <si>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</si>
  <si>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</si>
  <si>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</si>
  <si>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</si>
  <si>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</si>
  <si>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</si>
  <si>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</si>
  <si>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</si>
  <si>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</si>
  <si>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</si>
  <si>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</si>
  <si>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</si>
  <si>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</si>
  <si>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</si>
  <si>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</si>
  <si>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</si>
  <si>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</si>
  <si>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</si>
  <si>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</si>
  <si>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</si>
  <si>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</si>
  <si>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</si>
  <si>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</si>
  <si>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</si>
  <si>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</si>
  <si>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</si>
  <si>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</si>
  <si>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</si>
  <si>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</si>
  <si>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</si>
  <si>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</si>
  <si>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</si>
  <si>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</si>
  <si>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</si>
  <si>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</si>
  <si>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</si>
  <si>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</si>
  <si>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</si>
  <si>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</si>
  <si>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</si>
  <si>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</si>
  <si>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</si>
  <si>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</si>
  <si>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</si>
  <si>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</si>
  <si>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</si>
  <si>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</si>
  <si>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</si>
  <si>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</si>
  <si>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</si>
  <si>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</si>
  <si>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</si>
  <si>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</si>
  <si>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</si>
  <si>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</si>
  <si>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</si>
  <si>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</si>
  <si>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</si>
  <si>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</si>
  <si>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</si>
  <si>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</si>
  <si>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</si>
  <si>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</si>
  <si>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</si>
  <si>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</si>
  <si>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</si>
  <si>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</si>
  <si>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</si>
  <si>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</si>
  <si>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</si>
  <si>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</si>
  <si>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</si>
  <si>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</si>
  <si>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</si>
  <si>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</si>
  <si>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</si>
  <si>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</si>
  <si>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</si>
  <si>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</si>
  <si>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</si>
  <si>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</si>
  <si>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</si>
  <si>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</si>
  <si>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</si>
  <si>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</si>
  <si>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</si>
  <si>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</si>
  <si>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</si>
  <si>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</si>
  <si>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</si>
  <si>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</si>
  <si>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</si>
  <si>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</si>
  <si>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</si>
  <si>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</si>
  <si>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</si>
  <si>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</si>
  <si>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</si>
  <si>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</si>
  <si>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</si>
  <si>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</si>
  <si>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</si>
  <si>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</si>
  <si>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</si>
  <si>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</si>
  <si>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</si>
  <si>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</si>
  <si>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</si>
  <si>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</si>
  <si>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</si>
  <si>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</si>
  <si>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</si>
  <si>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</si>
  <si>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</si>
  <si>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</si>
  <si>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</si>
  <si>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</si>
  <si>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</si>
  <si>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</si>
  <si>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</si>
  <si>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</si>
  <si>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</si>
  <si>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</si>
  <si>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</si>
  <si>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</si>
  <si>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</si>
  <si>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</si>
  <si>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</si>
  <si>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</si>
  <si>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</si>
  <si>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</si>
  <si>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</si>
  <si>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</si>
  <si>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</si>
  <si>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</si>
  <si>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</si>
  <si>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</si>
  <si>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</si>
  <si>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</si>
  <si>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</si>
  <si>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</si>
  <si>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</si>
  <si>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</si>
  <si>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</si>
  <si>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</si>
  <si>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</si>
  <si>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</si>
  <si>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</si>
  <si>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</si>
  <si>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</si>
  <si>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</si>
  <si>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</si>
  <si>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</si>
  <si>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</si>
  <si>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</si>
  <si>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</si>
  <si>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</si>
  <si>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</si>
  <si>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</si>
  <si>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</si>
  <si>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</si>
  <si>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</si>
  <si>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</si>
  <si>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</si>
  <si>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</si>
  <si>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</si>
  <si>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</si>
  <si>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</si>
  <si>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</si>
  <si>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</si>
  <si>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</si>
  <si>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</si>
  <si>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</si>
  <si>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</si>
  <si>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</si>
  <si>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</si>
  <si>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</si>
  <si>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</si>
  <si>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</si>
  <si>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</si>
  <si>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</si>
  <si>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</si>
  <si>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</si>
  <si>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</si>
  <si>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</si>
  <si>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</si>
  <si>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</si>
  <si>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</si>
  <si>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</si>
  <si>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</si>
  <si>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</si>
  <si>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</si>
  <si>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</si>
  <si>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</si>
  <si>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</si>
  <si>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</si>
  <si>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</si>
  <si>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</si>
  <si>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</si>
  <si>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</si>
  <si>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</si>
  <si>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</si>
  <si>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</si>
  <si>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</si>
  <si>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</si>
  <si>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</si>
  <si>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</si>
  <si>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</si>
  <si>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</si>
  <si>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</si>
  <si>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</si>
  <si>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</si>
  <si>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</si>
  <si>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</si>
  <si>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</si>
  <si>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</si>
  <si>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</si>
  <si>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</si>
  <si>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</si>
  <si>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</si>
  <si>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</si>
  <si>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</si>
  <si>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</si>
  <si>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</si>
  <si>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</si>
  <si>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</si>
  <si>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</si>
  <si>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</si>
  <si>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</si>
  <si>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</si>
  <si>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</si>
  <si>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</si>
  <si>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</si>
  <si>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</si>
  <si>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</si>
  <si>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</si>
  <si>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</si>
  <si>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</si>
  <si>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</si>
  <si>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</si>
  <si>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</si>
  <si>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</si>
  <si>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</si>
  <si>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</si>
  <si>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</si>
  <si>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</si>
  <si>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</si>
  <si>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</si>
  <si>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</si>
  <si>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</si>
  <si>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</si>
  <si>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</si>
  <si>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</si>
  <si>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</si>
  <si>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</si>
  <si>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</si>
  <si>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</si>
  <si>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</si>
  <si>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</si>
  <si>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</si>
  <si>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</si>
  <si>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</si>
  <si>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</si>
  <si>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</si>
  <si>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</si>
  <si>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</si>
  <si>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</si>
  <si>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</si>
  <si>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</si>
  <si>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</si>
  <si>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</si>
  <si>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</si>
  <si>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</si>
  <si>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</si>
  <si>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</si>
  <si>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</si>
  <si>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</si>
  <si>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</si>
  <si>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</si>
  <si>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</si>
  <si>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</si>
  <si>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</si>
  <si>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</si>
  <si>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</si>
  <si>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</si>
  <si>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</si>
  <si>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</si>
  <si>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</si>
  <si>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</si>
  <si>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</si>
  <si>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</si>
  <si>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</si>
  <si>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</si>
  <si>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</si>
  <si>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</si>
  <si>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</si>
  <si>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</si>
  <si>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</si>
  <si>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</si>
  <si>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</si>
  <si>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</si>
  <si>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</si>
  <si>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</si>
  <si>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</si>
  <si>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</si>
  <si>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</si>
  <si>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</si>
  <si>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</si>
  <si>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</si>
  <si>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</si>
  <si>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</si>
  <si>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</si>
  <si>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</si>
  <si>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</si>
  <si>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</si>
  <si>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</si>
  <si>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</si>
  <si>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</si>
  <si>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</si>
  <si>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</si>
  <si>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</si>
  <si>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</si>
  <si>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</si>
  <si>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</si>
  <si>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</si>
  <si>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</si>
  <si>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</si>
  <si>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</si>
  <si>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</si>
  <si>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</si>
  <si>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</si>
  <si>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</si>
  <si>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</si>
  <si>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</si>
  <si>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</si>
  <si>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</si>
  <si>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</si>
  <si>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</si>
  <si>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</si>
  <si>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</si>
  <si>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</si>
  <si>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</si>
  <si>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</si>
  <si>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</si>
  <si>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</si>
  <si>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</si>
  <si>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</si>
  <si>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</si>
  <si>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</si>
  <si>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</si>
  <si>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</si>
  <si>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</si>
  <si>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</si>
  <si>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</si>
  <si>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</si>
  <si>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</si>
  <si>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</si>
  <si>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</si>
  <si>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</si>
  <si>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</si>
  <si>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</si>
  <si>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</si>
  <si>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</si>
  <si>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</si>
  <si>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</si>
  <si>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</si>
  <si>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</si>
  <si>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</si>
  <si>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</si>
  <si>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</si>
  <si>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</si>
  <si>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</si>
  <si>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</si>
  <si>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</si>
  <si>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</si>
  <si>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</si>
  <si>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</si>
  <si>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</si>
  <si>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</si>
  <si>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</si>
  <si>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</si>
  <si>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</si>
  <si>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</si>
  <si>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</si>
  <si>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</si>
  <si>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</si>
  <si>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</si>
  <si>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</si>
  <si>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</si>
  <si>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</si>
  <si>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</si>
  <si>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</si>
  <si>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</si>
  <si>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</si>
  <si>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</si>
  <si>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</si>
  <si>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</si>
  <si>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</si>
  <si>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</si>
  <si>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</si>
  <si>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</si>
  <si>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</si>
  <si>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</si>
  <si>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</si>
  <si>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</si>
  <si>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</si>
  <si>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</si>
  <si>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</si>
  <si>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</si>
  <si>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</si>
  <si>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</si>
  <si>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</si>
  <si>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</si>
  <si>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</si>
  <si>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</si>
  <si>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</si>
  <si>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</si>
  <si>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</si>
  <si>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</si>
  <si>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</si>
  <si>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</si>
  <si>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</si>
  <si>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</si>
  <si>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</si>
  <si>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</si>
  <si>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</si>
  <si>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</si>
  <si>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</si>
  <si>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</si>
  <si>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</si>
  <si>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</si>
  <si>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</si>
  <si>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</si>
  <si>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</si>
  <si>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</si>
  <si>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</si>
  <si>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</si>
  <si>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</si>
  <si>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</si>
  <si>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</si>
  <si>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</si>
  <si>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</si>
  <si>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</si>
  <si>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</si>
  <si>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</si>
  <si>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</si>
  <si>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</si>
  <si>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</si>
  <si>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</si>
  <si>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</si>
  <si>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</si>
  <si>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</si>
  <si>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</si>
  <si>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</si>
  <si>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</si>
  <si>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</si>
  <si>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</si>
  <si>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</si>
  <si>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</si>
  <si>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</si>
  <si>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</si>
  <si>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</si>
  <si>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</si>
  <si>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</si>
  <si>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</si>
  <si>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</si>
  <si>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</si>
  <si>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</si>
  <si>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</si>
  <si>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</si>
  <si>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</si>
  <si>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</si>
  <si>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</si>
  <si>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</si>
  <si>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</si>
  <si>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</si>
  <si>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</si>
  <si>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</si>
  <si>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</si>
  <si>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</si>
  <si>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</si>
  <si>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</si>
  <si>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</si>
  <si>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</si>
  <si>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</si>
  <si>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</si>
  <si>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</si>
  <si>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</si>
  <si>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</si>
  <si>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</si>
  <si>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</si>
  <si>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</si>
  <si>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</si>
  <si>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</si>
  <si>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</si>
  <si>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</si>
  <si>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</si>
  <si>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</si>
  <si>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</si>
  <si>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</si>
  <si>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</si>
  <si>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</si>
  <si>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</si>
  <si>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</si>
  <si>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</si>
  <si>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</si>
  <si>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</si>
  <si>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</si>
  <si>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</si>
  <si>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</si>
  <si>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</si>
  <si>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</si>
  <si>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</si>
  <si>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</si>
  <si>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</si>
  <si>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</si>
  <si>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</si>
  <si>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</si>
  <si>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</si>
  <si>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</si>
  <si>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</si>
  <si>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</si>
  <si>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</si>
  <si>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</si>
  <si>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</si>
  <si>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</si>
  <si>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</si>
  <si>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</si>
  <si>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</si>
  <si>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</si>
  <si>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</si>
  <si>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</si>
  <si>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</si>
  <si>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</si>
  <si>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</si>
  <si>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</si>
  <si>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</si>
  <si>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</si>
  <si>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</si>
  <si>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</si>
  <si>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</si>
  <si>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</si>
  <si>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</si>
  <si>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</si>
  <si>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</si>
  <si>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</si>
  <si>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</si>
  <si>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</si>
  <si>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</si>
  <si>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</si>
  <si>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</si>
  <si>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</si>
  <si>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</si>
  <si>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</si>
  <si>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</si>
  <si>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</si>
  <si>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</si>
  <si>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</si>
  <si>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</si>
  <si>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</si>
  <si>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</si>
  <si>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</si>
  <si>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</si>
  <si>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</si>
  <si>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</si>
  <si>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</si>
  <si>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</si>
  <si>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</si>
  <si>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</si>
  <si>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</si>
  <si>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</si>
  <si>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</si>
  <si>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</si>
  <si>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</si>
  <si>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</si>
  <si>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</si>
  <si>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</si>
  <si>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</si>
  <si>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</si>
  <si>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</si>
  <si>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</si>
  <si>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</si>
  <si>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</si>
  <si>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</si>
  <si>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</si>
  <si>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</si>
  <si>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</si>
  <si>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</si>
  <si>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</si>
  <si>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</si>
  <si>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</si>
  <si>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</si>
  <si>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</si>
  <si>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</si>
  <si>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</si>
  <si>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</si>
  <si>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</si>
  <si>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</si>
  <si>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</si>
  <si>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</si>
  <si>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</si>
  <si>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</si>
  <si>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</si>
  <si>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</si>
  <si>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</si>
  <si>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</si>
  <si>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</si>
  <si>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</si>
  <si>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</si>
  <si>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</si>
  <si>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</si>
  <si>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</si>
  <si>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</si>
  <si>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</si>
  <si>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</si>
  <si>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</si>
  <si>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</si>
  <si>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</si>
  <si>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</si>
  <si>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</si>
  <si>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</si>
  <si>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</si>
  <si>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</si>
  <si>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</si>
  <si>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</si>
  <si>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</si>
  <si>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</si>
  <si>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</si>
  <si>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</si>
  <si>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</si>
  <si>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</si>
  <si>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</si>
  <si>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</si>
  <si>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</si>
  <si>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</si>
  <si>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</si>
  <si>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</si>
  <si>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</si>
  <si>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</si>
  <si>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</si>
  <si>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</si>
  <si>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</si>
  <si>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</si>
  <si>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</si>
  <si>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</si>
  <si>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</si>
  <si>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</si>
  <si>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</si>
  <si>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</si>
  <si>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</si>
  <si>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</si>
  <si>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</si>
  <si>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</si>
  <si>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</si>
  <si>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</si>
  <si>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</si>
  <si>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</si>
  <si>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</si>
  <si>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</si>
  <si>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</si>
  <si>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</si>
  <si>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</si>
  <si>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</si>
  <si>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</si>
  <si>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</si>
  <si>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</si>
  <si>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</si>
  <si>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</si>
  <si>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</si>
  <si>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</si>
  <si>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</si>
  <si>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</si>
  <si>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</si>
  <si>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</si>
  <si>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</si>
  <si>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</si>
  <si>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</si>
  <si>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</si>
  <si>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</si>
  <si>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</si>
  <si>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</si>
  <si>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</si>
  <si>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</si>
  <si>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</si>
  <si>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</si>
  <si>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</si>
  <si>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</si>
  <si>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</si>
  <si>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</si>
  <si>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</si>
  <si>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</si>
  <si>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</si>
  <si>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</si>
  <si>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</si>
  <si>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</si>
  <si>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</si>
  <si>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</si>
  <si>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</si>
  <si>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</si>
  <si>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</si>
  <si>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</si>
  <si>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</si>
  <si>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</si>
  <si>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</si>
  <si>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</si>
  <si>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</si>
  <si>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</si>
  <si>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</si>
  <si>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</si>
  <si>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</si>
  <si>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</si>
  <si>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</si>
  <si>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</si>
  <si>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</si>
  <si>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</si>
  <si>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</si>
  <si>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</si>
  <si>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</si>
  <si>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</si>
  <si>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</si>
  <si>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</si>
  <si>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</si>
  <si>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</si>
  <si>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</si>
  <si>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</si>
  <si>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</si>
  <si>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</si>
  <si>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</si>
  <si>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</si>
  <si>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</si>
  <si>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</si>
  <si>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</si>
  <si>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</si>
  <si>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</si>
  <si>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</si>
  <si>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</si>
  <si>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</si>
  <si>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</si>
  <si>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</si>
  <si>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</si>
  <si>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</si>
  <si>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</si>
  <si>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</si>
  <si>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</si>
  <si>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</si>
  <si>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</si>
  <si>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</si>
  <si>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</si>
  <si>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</si>
  <si>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</si>
  <si>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</si>
  <si>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</si>
  <si>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</si>
  <si>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</si>
  <si>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</si>
  <si>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</si>
  <si>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</si>
  <si>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</si>
  <si>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</si>
  <si>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</si>
  <si>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</si>
  <si>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</si>
  <si>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</si>
  <si>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</si>
  <si>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</si>
  <si>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</si>
  <si>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</si>
  <si>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</si>
  <si>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</si>
  <si>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</si>
  <si>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</si>
  <si>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</si>
  <si>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</si>
  <si>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</si>
  <si>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</si>
  <si>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</si>
  <si>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</si>
  <si>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</si>
  <si>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</si>
  <si>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</si>
  <si>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</si>
  <si>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</si>
  <si>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</si>
  <si>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</si>
  <si>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</si>
  <si>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</si>
  <si>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</si>
  <si>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</si>
  <si>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</si>
  <si>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</si>
  <si>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</si>
  <si>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</si>
  <si>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</si>
  <si>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</si>
  <si>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</si>
  <si>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</si>
  <si>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</si>
  <si>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</si>
  <si>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</si>
  <si>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</si>
  <si>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</si>
  <si>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</si>
  <si>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</si>
  <si>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</si>
  <si>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</si>
  <si>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</si>
  <si>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</si>
  <si>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</si>
  <si>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</si>
  <si>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</si>
  <si>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</si>
  <si>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</si>
  <si>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</si>
  <si>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</si>
  <si>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</si>
  <si>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</si>
  <si>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</si>
  <si>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</si>
  <si>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</si>
  <si>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</si>
  <si>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</si>
  <si>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</si>
  <si>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</si>
  <si>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</si>
  <si>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</si>
  <si>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</si>
  <si>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</si>
  <si>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</si>
  <si>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</si>
  <si>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</si>
  <si>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</si>
  <si>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</si>
  <si>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</si>
  <si>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</si>
  <si>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</si>
  <si>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</si>
  <si>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</si>
  <si>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</si>
  <si>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</si>
  <si>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</si>
  <si>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</si>
  <si>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</si>
  <si>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</si>
  <si>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</si>
  <si>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</si>
  <si>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</si>
  <si>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</si>
  <si>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</si>
  <si>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</si>
  <si>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</si>
  <si>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</si>
  <si>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</si>
  <si>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</si>
  <si>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</si>
  <si>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</si>
  <si>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</si>
  <si>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</si>
  <si>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</si>
  <si>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</si>
  <si>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</si>
  <si>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</si>
  <si>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</si>
  <si>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</si>
  <si>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</si>
  <si>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</si>
  <si>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</si>
  <si>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</si>
  <si>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</si>
  <si>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</si>
  <si>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</si>
  <si>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</si>
  <si>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</si>
  <si>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</si>
  <si>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</si>
  <si>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</si>
  <si>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</si>
  <si>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</si>
  <si>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</si>
  <si>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</si>
  <si>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</si>
  <si>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</si>
  <si>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</si>
  <si>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</si>
  <si>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</si>
  <si>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</si>
  <si>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</si>
  <si>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</si>
  <si>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</si>
  <si>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</si>
  <si>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</si>
  <si>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</si>
  <si>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</si>
  <si>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</si>
  <si>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</si>
  <si>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</si>
  <si>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</si>
  <si>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</si>
  <si>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</si>
  <si>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</si>
  <si>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</si>
  <si>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</si>
  <si>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</si>
  <si>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</si>
  <si>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</si>
  <si>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</si>
  <si>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</si>
  <si>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</si>
  <si>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</si>
  <si>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</si>
  <si>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</si>
  <si>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</si>
  <si>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</si>
  <si>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</si>
  <si>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</si>
  <si>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</si>
  <si>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</si>
  <si>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</si>
  <si>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</si>
  <si>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</si>
  <si>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</si>
  <si>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</si>
  <si>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</si>
  <si>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</si>
  <si>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</si>
  <si>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</si>
  <si>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</si>
  <si>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</si>
  <si>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</si>
  <si>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</si>
  <si>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</si>
  <si>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</si>
  <si>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</si>
  <si>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</si>
  <si>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</si>
  <si>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</si>
  <si>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</si>
  <si>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</si>
  <si>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</si>
  <si>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</si>
  <si>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</si>
  <si>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</si>
  <si>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</si>
  <si>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</si>
  <si>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</si>
  <si>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</si>
  <si>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</si>
  <si>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</si>
  <si>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</si>
  <si>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</si>
  <si>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</si>
  <si>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</si>
  <si>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</si>
  <si>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</si>
  <si>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</si>
  <si>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</si>
  <si>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</si>
  <si>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</si>
  <si>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</si>
  <si>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</si>
  <si>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</si>
  <si>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</si>
  <si>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</si>
  <si>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</si>
  <si>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</si>
  <si>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</si>
  <si>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</si>
  <si>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</si>
  <si>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</si>
  <si>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</si>
  <si>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</si>
  <si>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</si>
  <si>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</si>
  <si>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</si>
  <si>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</si>
  <si>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</si>
  <si>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</si>
  <si>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</si>
  <si>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</si>
  <si>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</si>
  <si>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</si>
  <si>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</si>
  <si>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</si>
  <si>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</si>
  <si>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</si>
  <si>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</si>
  <si>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</si>
  <si>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</si>
  <si>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</si>
  <si>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</si>
  <si>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</si>
  <si>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</si>
  <si>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</si>
  <si>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</si>
  <si>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</si>
  <si>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</si>
  <si>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</si>
  <si>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</si>
  <si>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</si>
  <si>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</si>
  <si>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</si>
  <si>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</si>
  <si>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</si>
  <si>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</si>
  <si>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</si>
  <si>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</si>
  <si>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</si>
  <si>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</si>
  <si>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</si>
  <si>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</si>
  <si>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</si>
  <si>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</si>
  <si>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</si>
  <si>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</si>
  <si>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</si>
  <si>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</si>
  <si>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</si>
  <si>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</si>
  <si>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</si>
  <si>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</si>
  <si>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</si>
  <si>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</si>
  <si>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</si>
  <si>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</si>
  <si>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</si>
  <si>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</si>
  <si>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</si>
  <si>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</si>
  <si>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</si>
  <si>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</si>
  <si>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</si>
  <si>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</si>
  <si>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</si>
  <si>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</si>
  <si>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</si>
  <si>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</si>
  <si>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</si>
  <si>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</si>
  <si>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</si>
  <si>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</si>
  <si>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</si>
  <si>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</si>
  <si>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</si>
  <si>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</si>
  <si>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</si>
  <si>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</si>
  <si>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</si>
  <si>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</si>
  <si>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</si>
  <si>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</si>
  <si>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</si>
  <si>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</si>
  <si>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</si>
  <si>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</si>
  <si>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</si>
  <si>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</si>
  <si>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</si>
  <si>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</si>
  <si>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</si>
  <si>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</si>
  <si>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</si>
  <si>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</si>
  <si>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</si>
  <si>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</si>
  <si>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</si>
  <si>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</si>
  <si>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</si>
  <si>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</si>
  <si>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</si>
  <si>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</si>
  <si>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</si>
  <si>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</si>
  <si>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</si>
  <si>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</si>
  <si>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</si>
  <si>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</si>
  <si>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</si>
  <si>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</si>
  <si>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</si>
  <si>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</si>
  <si>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</si>
  <si>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</si>
  <si>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</si>
  <si>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</si>
  <si>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</si>
  <si>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</si>
  <si>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</si>
  <si>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</si>
  <si>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</si>
  <si>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</si>
  <si>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</si>
  <si>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</si>
  <si>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</si>
  <si>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</si>
  <si>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</si>
  <si>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</si>
  <si>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</si>
  <si>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</si>
  <si>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</si>
  <si>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</si>
  <si>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</si>
  <si>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</si>
  <si>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</si>
  <si>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</si>
  <si>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</si>
  <si>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</si>
  <si>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</si>
  <si>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</si>
  <si>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</si>
  <si>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</si>
  <si>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</si>
  <si>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</si>
  <si>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</si>
  <si>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</si>
  <si>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</si>
  <si>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</si>
  <si>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</si>
  <si>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</si>
  <si>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</si>
  <si>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</si>
  <si>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</si>
  <si>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</si>
  <si>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</si>
  <si>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</si>
  <si>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</si>
  <si>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</si>
  <si>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</si>
  <si>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</si>
  <si>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</si>
  <si>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</si>
  <si>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</si>
  <si>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</si>
  <si>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</si>
  <si>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</si>
  <si>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</si>
  <si>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</si>
  <si>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</si>
  <si>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</si>
  <si>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</si>
  <si>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</si>
  <si>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</si>
  <si>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</si>
  <si>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</si>
  <si>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</si>
  <si>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</si>
  <si>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</si>
  <si>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</si>
  <si>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</si>
  <si>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</si>
  <si>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</si>
  <si>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</si>
  <si>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</si>
  <si>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</si>
  <si>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</si>
  <si>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</si>
  <si>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</si>
  <si>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</si>
  <si>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</si>
  <si>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</si>
  <si>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</si>
  <si>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</si>
  <si>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</si>
  <si>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</si>
  <si>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</si>
  <si>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</si>
  <si>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</si>
  <si>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</si>
  <si>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</si>
  <si>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</si>
  <si>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</si>
  <si>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</si>
  <si>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</si>
  <si>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</si>
  <si>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</si>
  <si>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</si>
  <si>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</si>
  <si>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</si>
  <si>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</si>
  <si>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</si>
  <si>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</si>
  <si>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</si>
  <si>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</si>
  <si>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</si>
  <si>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</si>
  <si>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</si>
  <si>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</si>
  <si>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</si>
  <si>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</si>
  <si>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</si>
  <si>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</si>
  <si>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</si>
  <si>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</si>
  <si>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</si>
  <si>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</si>
  <si>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</si>
  <si>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</si>
  <si>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</si>
  <si>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</si>
  <si>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</si>
  <si>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</si>
  <si>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</si>
  <si>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</si>
  <si>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</si>
  <si>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</si>
  <si>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</si>
  <si>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</si>
  <si>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</si>
  <si>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</si>
  <si>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</si>
  <si>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</si>
  <si>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</si>
  <si>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</si>
  <si>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</si>
  <si>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</si>
  <si>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</si>
  <si>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</si>
  <si>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</si>
  <si>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</si>
  <si>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</si>
  <si>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</si>
  <si>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</si>
  <si>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</si>
  <si>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</si>
  <si>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</si>
  <si>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</si>
  <si>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</si>
  <si>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</si>
  <si>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</si>
  <si>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</si>
  <si>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</si>
  <si>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</si>
  <si>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</si>
  <si>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</si>
  <si>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</si>
  <si>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</si>
  <si>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</si>
  <si>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</si>
  <si>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</si>
  <si>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</si>
  <si>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</si>
  <si>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</si>
  <si>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</si>
  <si>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</si>
  <si>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</si>
  <si>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</si>
  <si>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</si>
  <si>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</si>
  <si>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</si>
  <si>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</si>
  <si>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</si>
  <si>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</si>
  <si>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</si>
  <si>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</si>
  <si>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</si>
  <si>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</si>
  <si>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</si>
  <si>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</si>
  <si>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</si>
  <si>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</si>
  <si>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</si>
  <si>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</si>
  <si>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</si>
  <si>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</si>
  <si>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</si>
  <si>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</si>
  <si>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</si>
  <si>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</si>
  <si>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</si>
  <si>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</si>
  <si>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</si>
  <si>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</si>
  <si>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</si>
  <si>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</si>
  <si>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</si>
  <si>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</si>
  <si>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</si>
  <si>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</si>
  <si>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</si>
  <si>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</si>
  <si>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</si>
  <si>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</si>
  <si>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</si>
  <si>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</si>
  <si>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</si>
  <si>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</si>
  <si>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</si>
  <si>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</si>
  <si>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</si>
  <si>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</si>
  <si>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</si>
  <si>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</si>
  <si>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</si>
  <si>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</si>
  <si>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</si>
  <si>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</si>
  <si>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</si>
  <si>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</si>
  <si>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</si>
  <si>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</si>
  <si>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</si>
  <si>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</si>
  <si>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</si>
  <si>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</si>
  <si>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</si>
  <si>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</si>
  <si>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</si>
  <si>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</si>
  <si>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</si>
  <si>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</si>
  <si>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</si>
  <si>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</si>
  <si>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</si>
  <si>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</si>
  <si>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</si>
  <si>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</si>
  <si>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</si>
  <si>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</si>
  <si>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</si>
  <si>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</si>
  <si>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</si>
  <si>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</si>
  <si>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</si>
  <si>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</si>
  <si>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</si>
  <si>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</si>
  <si>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</si>
  <si>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</si>
  <si>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</si>
  <si>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</si>
  <si>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</si>
  <si>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</si>
  <si>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</si>
  <si>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</si>
  <si>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</si>
  <si>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</si>
  <si>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</si>
  <si>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</si>
  <si>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</si>
  <si>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</si>
  <si>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</si>
  <si>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</si>
  <si>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</si>
  <si>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</si>
  <si>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</si>
  <si>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</si>
  <si>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</si>
  <si>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</si>
  <si>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</si>
  <si>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</si>
  <si>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</si>
  <si>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</si>
  <si>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</si>
  <si>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</si>
  <si>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</si>
  <si>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</si>
  <si>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</si>
  <si>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</si>
  <si>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</si>
  <si>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</si>
  <si>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</si>
  <si>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</si>
  <si>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</si>
  <si>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</si>
  <si>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</si>
  <si>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</si>
  <si>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</si>
  <si>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</si>
  <si>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</si>
  <si>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</si>
  <si>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</si>
  <si>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</si>
  <si>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</si>
  <si>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</si>
  <si>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</si>
  <si>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</si>
  <si>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</si>
  <si>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</si>
  <si>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</si>
  <si>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</si>
  <si>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</si>
  <si>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</si>
  <si>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</si>
  <si>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</si>
  <si>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</si>
  <si>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</si>
  <si>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</si>
  <si>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</si>
  <si>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</si>
  <si>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</si>
  <si>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</si>
  <si>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</si>
  <si>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</si>
  <si>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</si>
  <si>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</si>
  <si>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</si>
  <si>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</si>
  <si>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</si>
  <si>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</si>
  <si>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</si>
  <si>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</si>
  <si>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</si>
  <si>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</si>
  <si>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</si>
  <si>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</si>
  <si>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</si>
  <si>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</si>
  <si>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</si>
  <si>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</si>
  <si>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</si>
  <si>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</si>
  <si>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</si>
  <si>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</si>
  <si>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</si>
  <si>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</si>
  <si>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</si>
  <si>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</si>
  <si>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</si>
  <si>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</si>
  <si>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</si>
  <si>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</si>
  <si>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</si>
  <si>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</si>
  <si>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</si>
  <si>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</si>
  <si>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</si>
  <si>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</si>
  <si>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</si>
  <si>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</si>
  <si>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</si>
  <si>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</si>
  <si>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</si>
  <si>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</si>
  <si>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</si>
  <si>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</si>
  <si>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</si>
  <si>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</si>
  <si>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</si>
  <si>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</si>
  <si>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</si>
  <si>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</si>
  <si>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</si>
  <si>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</si>
  <si>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</si>
  <si>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</si>
  <si>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</si>
  <si>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</si>
  <si>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</si>
  <si>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</si>
  <si>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</si>
  <si>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</si>
  <si>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</si>
  <si>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</si>
  <si>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</si>
  <si>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</si>
  <si>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</si>
  <si>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</si>
  <si>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</si>
  <si>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</si>
  <si>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</si>
  <si>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</si>
  <si>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</si>
  <si>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</si>
  <si>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</si>
  <si>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</si>
  <si>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</si>
  <si>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</si>
  <si>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</si>
  <si>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</si>
  <si>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</si>
  <si>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</si>
  <si>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</si>
  <si>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</si>
  <si>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</si>
  <si>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</si>
  <si>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</si>
  <si>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</si>
  <si>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</si>
  <si>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</si>
  <si>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</si>
  <si>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</si>
  <si>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</si>
  <si>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</si>
  <si>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</si>
  <si>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</si>
  <si>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</si>
  <si>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</si>
  <si>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</si>
  <si>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</si>
  <si>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</si>
  <si>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</si>
  <si>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</si>
  <si>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</si>
  <si>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</si>
  <si>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</si>
  <si>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</si>
  <si>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</si>
  <si>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</si>
  <si>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</si>
  <si>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</si>
  <si>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</si>
  <si>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</si>
  <si>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</si>
  <si>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</si>
  <si>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</si>
  <si>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</si>
  <si>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</si>
  <si>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</si>
  <si>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</si>
  <si>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</si>
  <si>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</si>
  <si>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</si>
  <si>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</si>
  <si>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</si>
  <si>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</si>
  <si>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</si>
  <si>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</si>
  <si>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</si>
  <si>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</si>
  <si>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</si>
  <si>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</si>
  <si>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</si>
  <si>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</si>
  <si>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</si>
  <si>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</si>
  <si>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</si>
  <si>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</si>
  <si>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</si>
  <si>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</si>
  <si>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</si>
  <si>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</si>
  <si>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</si>
  <si>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</si>
  <si>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</si>
  <si>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</si>
  <si>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</si>
  <si>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</si>
  <si>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</si>
  <si>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</si>
  <si>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</si>
  <si>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</si>
  <si>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</si>
  <si>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</si>
  <si>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</si>
  <si>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</si>
  <si>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</si>
  <si>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</si>
  <si>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</si>
  <si>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</si>
  <si>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</si>
  <si>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</si>
  <si>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</si>
  <si>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</si>
  <si>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</si>
  <si>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</si>
  <si>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</si>
  <si>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</si>
  <si>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</si>
  <si>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</si>
  <si>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</si>
  <si>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</si>
  <si>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</si>
  <si>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</si>
  <si>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</si>
  <si>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</si>
  <si>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</si>
  <si>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</si>
  <si>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</si>
  <si>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</si>
  <si>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</si>
  <si>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</si>
  <si>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</si>
  <si>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</si>
  <si>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</si>
  <si>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</si>
  <si>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</si>
  <si>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</si>
  <si>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</si>
  <si>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</si>
  <si>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</si>
  <si>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</si>
  <si>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</si>
  <si>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</si>
  <si>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</si>
  <si>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</si>
  <si>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</si>
  <si>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</si>
  <si>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</si>
  <si>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</si>
  <si>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</si>
  <si>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</si>
  <si>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</si>
  <si>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</si>
  <si>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</si>
  <si>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</si>
  <si>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</si>
  <si>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</si>
  <si>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</si>
  <si>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PCM-20251128-00000114</t>
  </si>
  <si>
    <t>site flapping and 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</si>
  <si>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</si>
  <si>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</si>
  <si>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</si>
  <si>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</si>
  <si>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</si>
  <si>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</si>
  <si>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</si>
  <si>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</si>
  <si>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</si>
  <si>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</si>
  <si>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</si>
  <si>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</si>
  <si>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</si>
  <si>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</si>
  <si>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</si>
  <si>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</si>
  <si>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</si>
  <si>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</si>
  <si>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</si>
  <si>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</si>
  <si>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</si>
  <si>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</si>
  <si>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</si>
  <si>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</si>
  <si>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</si>
  <si>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</si>
  <si>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</si>
  <si>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</si>
  <si>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</si>
  <si>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</si>
  <si>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</si>
  <si>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</si>
  <si>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</si>
  <si>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</si>
  <si>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</si>
  <si>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</si>
  <si>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</si>
  <si>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</si>
  <si>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</si>
  <si>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</si>
  <si>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</si>
  <si>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</si>
  <si>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</si>
  <si>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</si>
  <si>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</si>
  <si>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</si>
  <si>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</si>
  <si>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</si>
  <si>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</si>
  <si>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</si>
  <si>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</si>
  <si>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</si>
  <si>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</si>
  <si>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</si>
  <si>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</si>
  <si>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</si>
  <si>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</si>
  <si>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</si>
  <si>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</si>
  <si>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</si>
  <si>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</si>
  <si>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</si>
  <si>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</si>
  <si>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</si>
  <si>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</si>
  <si>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</si>
  <si>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</si>
  <si>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</si>
  <si>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</si>
  <si>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</si>
  <si>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</si>
  <si>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</si>
  <si>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</si>
  <si>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</si>
  <si>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</si>
  <si>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</si>
  <si>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</si>
  <si>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</si>
  <si>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</si>
  <si>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</si>
  <si>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</si>
  <si>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</si>
  <si>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</si>
  <si>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</si>
  <si>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</si>
  <si>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</si>
  <si>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</si>
  <si>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</si>
  <si>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</si>
  <si>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</si>
  <si>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</si>
  <si>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</si>
  <si>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</si>
  <si>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</si>
  <si>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</si>
  <si>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</si>
  <si>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</si>
  <si>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</si>
  <si>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</si>
  <si>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</si>
  <si>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PCM-20251128-00000143</t>
  </si>
  <si>
    <t>EM team on the way: ETA 15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</si>
</sst>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7" dataDxfId="46" headerRowBorderDxfId="44" tableBorderDxfId="45" totalsRowBorderDxfId="43">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0" dataDxfId="29" headerRowBorderDxfId="27" tableBorderDxfId="28">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326.26626689815021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t="s">
        <v>39023</v>
      </c>
      <c r="B3" s="136" t="str">
        <f>IFERROR(VLOOKUP(D3,DB!A:K,11,0),"")</f>
        <v>R1</v>
      </c>
      <c r="C3" s="136">
        <v>2</v>
      </c>
      <c r="D3" s="56" t="s">
        <v>17885</v>
      </c>
      <c r="E3" s="135" t="s">
        <v>39021</v>
      </c>
      <c r="F3" s="134">
        <v>45989.150069444448</v>
      </c>
      <c r="G3" s="133">
        <f ca="1">IFERROR(NOW()-F3,"-")</f>
        <v>6.4623379628756084E-2</v>
      </c>
      <c r="H3" s="134">
        <v>45989.180219907408</v>
      </c>
      <c r="I3" s="136" t="str">
        <f>IFERROR(VLOOKUP(D3,DB!A:F,6,0),"")</f>
        <v>SCECO</v>
      </c>
      <c r="J3" s="136" t="str">
        <f>IFERROR(VLOOKUP(D3,DB!A:G,7,0),"")</f>
        <v>Good</v>
      </c>
      <c r="K3" s="132" t="s">
        <v>39024</v>
      </c>
      <c r="L3" s="131" t="str">
        <f>IFERROR(VLOOKUP(D3,DB!A:I,9,0),"")</f>
        <v>Latis</v>
      </c>
    </row>
    <row r="4" spans="1:15" s="61" customFormat="1" ht="15" customHeight="1">
      <c r="A4" s="137"/>
      <c r="B4" s="136" t="str">
        <f>IFERROR(VLOOKUP(D4,DB!A:K,11,0),"")</f>
        <v/>
      </c>
      <c r="C4" s="136"/>
      <c r="D4" s="56"/>
      <c r="E4" s="135"/>
      <c r="F4" s="134"/>
      <c r="G4" s="133">
        <f ca="1">IFERROR(NOW()-F4,"-")</f>
        <v>45989.214692824076</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45989.214692824076</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45989.214692824076</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45989.214692824076</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45989.214692824076</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45989.214692824076</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45989.214692824076</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45989.214692824076</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45989.214692824076</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45989.214692824076</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45989.214692824076</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45989.214692824076</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45989.214692824076</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45989.214692824076</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45989.214692824076</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45989.214692824076</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45989.214692824076</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45989.214692824076</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45989.214692824076</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45989.214692824076</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45989.214692824076</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45989.214692824076</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45989.214692824076</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45989.214692824076</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45989.214692824076</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45989.214692824076</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45989.214692824076</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45989.214692824076</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45989.214692824076</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45989.214692824076</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45989.214692824076</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45989.214692824076</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45989.214692824076</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45989.214692824076</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45989.214692824076</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45989.214692824076</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45989.214692824076</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45989.214692824076</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80602B1D-27B5-411E-88F2-E403E995BF5D}"/>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164.21485486111487</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4.8272738425948774</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39109</v>
      </c>
      <c r="B5" s="18" t="s">
        <v>39110</v>
      </c>
      <c r="C5" s="18">
        <v>1</v>
      </c>
      <c r="D5" s="18" t="s">
        <v>39111</v>
      </c>
      <c r="E5" s="99" t="s">
        <v>39021</v>
      </c>
      <c r="F5" s="100">
        <v>45988.640810185185</v>
      </c>
      <c r="G5" s="101">
        <f ca="1">IFERROR(NOW()-F5,"-")</f>
        <v>0.57388263889151858</v>
      </c>
      <c r="H5" s="145">
        <v>45988.622488425928</v>
      </c>
      <c r="I5" s="18" t="s">
        <v>39112</v>
      </c>
      <c r="J5" s="18" t="s">
        <v>629</v>
      </c>
      <c r="K5" s="19" t="s">
        <v>39113</v>
      </c>
      <c r="L5" s="18" t="s">
        <v>39114</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45989.214692824076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45989.214692824076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45989.214692824076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45989.214692824076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45989.214692824076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45989.214692824076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45989.214692824076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45989.214692824076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45989.214692824076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45989.214692824076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45989.214692824076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45989.214692824076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45989.214692824076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45989.214692824076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45989.214692824076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45989.214692824076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45989.214692824076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45989.214692824076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45989.214692824076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45989.214692824076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45989.214692824076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45989.214692824076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45989.214692824076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45989.214692824076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45989.214692824076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45989.214692824076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45989.214692824076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45989.214692824076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45989.214692824076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45989.214692824076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45989.214692824076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45989.214692824076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45989.214692824076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45989.214692824076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45989.214692824076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45989.214692824076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45989.214692824076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45989.214692824076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45989.214692824076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45989.214692824076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45989.214692824076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45989.214692824076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45989.214692824076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45989.214692824076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45989.214692824076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45989.214692824076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45989.214692824076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45989.214692824076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45989.214692824076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45989.214692824076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45989.214692824076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45989.214692824076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45989.214692824076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45989.214692824076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45989.214692824076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45989.214692824076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45989.214692824076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45989.214692824076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45989.214692824076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45989.214692824076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45989.214692824076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45989.214692824076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45989.214692824076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45989.214692824076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45989.214692824076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45989.214692824076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45989.214692824076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45989.214692824076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45989.214692824076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45989.214692824076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45989.214692824076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45989.214692824076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45989.214692824076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45989.214692824076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45989.214692824076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45989.214692824076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45989.214692824076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45989.214692824076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45989.214692824076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45989.214692824076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45989.214692824076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45989.214692824076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45989.214692824076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45989.214692824076</v>
      </c>
      <c r="H2" s="22"/>
      <c r="I2" s="19" t="str">
        <f>IFERROR(VLOOKUP(D2,DB!A:F,6,0),"")</f>
        <v/>
      </c>
      <c r="J2" s="18" t="str">
        <f>IFERROR(VLOOKUP(D2,DB!A:G,7,0),"")</f>
        <v/>
      </c>
      <c r="K2" s="42"/>
      <c r="L2" s="23" t="str">
        <f>IFERROR(VLOOKUP(D2,DB!A:I,9,0),"")</f>
        <v/>
      </c>
    </row>
    <row r="3" spans="1:13" ht="15" customHeight="1">
      <c r="A3" s="19"/>
      <c r="B3" s="58" t="str">
        <f>IFERROR(VLOOKUP(D3,DB!A:K,11,0),"")</f>
        <v/>
      </c>
      <c r="C3" s="18"/>
      <c r="D3" s="147"/>
      <c r="E3" s="18"/>
      <c r="F3" s="20"/>
      <c r="G3" s="21">
        <f t="shared" ca="1" si="0"/>
        <v>45989.214692824076</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45989.214692824076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45989.214692824076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45989.214692824076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45989.214692824076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45989.214692824076</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45989.214692824076</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45989.214692824076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45989.214692824076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45989.214692824076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45989.214692824076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45989.214692824076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45989.214692824076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45989.214692824076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45989.214692824076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45989.214692824076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45989.214692824076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45989.214692824076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45989.214692824076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45989.214692824076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45989.214692824076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45989.214692824076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45989.214692824076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45989.214692824076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45989.214692824076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45989.214692824076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45989.214692824076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45989.214692824076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45989.214692824076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45989.214692824076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45989.214692824076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45989.214692824076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45989.214692824076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45989.214692824076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45989.214692824076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45989.214692824076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45989.214692824076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45989.214692824076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45989.214692824076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45989.214692824076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45989.214692824076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45989.214692824076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45989.214692824076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45989.214692824076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45989.214692824076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45989.214692824076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45989.214692824076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45989.214692824076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45989.214692824076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45989.214692824076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45989.214692824076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45989.214692824076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45989.214692824076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45989.214692824076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45989.214692824076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45989.214692824076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45989.214692824076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45989.214692824076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45989.214692824076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45989.214692824076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45989.214692824076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45989.214692824076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45989.214692824076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45989.214692824076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45989.214692824076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45989.214692824076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45989.214692824076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45989.214692824076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45989.214692824076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45989.214692824076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45989.214692824076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45989.214692824076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45989.214692824076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45989.214692824076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45989.214692824076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45989.214692824076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45989.214692824076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45989.214692824076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45989.214692824076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45989.214692824076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45989.214692824076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45989.214692824076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45989.214692824076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45989.214692824076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45989.214692824076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45989.214692824076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45989.214692824076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45989.214692824076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45989.214692824076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45989.214692824076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45989.214692824076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45989.214692824076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45989.214692824076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45989.214692824076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45989.214692824076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45989.214692824076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45989.214692824076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45989.214692824076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45989.214692824076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45989.214692824076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45989.214692824076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45989.214692824076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45989.214692824076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45989.214692824076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45989.214692824076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45989.214692824076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45989.214692824076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45989.214692824076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45989.214692824076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45989.214692824076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45989.214692824076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45989.214692824076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45989.214692824076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45989.214692824076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45989.214692824076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45989.214692824076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45989.214692824076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45989.214692824076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45989.214692824076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45989.214692824076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45989.214692824076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45989.214692824076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45989.214692824076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45989.214692824076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45989.214692824076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45989.214692824076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45989.214692824076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45989.214692824076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45989.214692824076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45989.214692824076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45989.214692824076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45989.214692824076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45989.214692824076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45989.214692824076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45989.214692824076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45989.214692824076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45989.214692824076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45989.214692824076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45989.214692824076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45989.214692824076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45989.214692824076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45989.214692824076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45989.214692824076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45989.214692824076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45989.214692824076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45989.214692824076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45989.214692824076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45989.214692824076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45989.214692824076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45989.214692824076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45989.214692824076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45989.214692824076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45989.214692824076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45989.214692824076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45989.214692824076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45989.214692824076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45989.214692824076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45989.214692824076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45989.214692824076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45989.214692824076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45989.214692824076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45989.214692824076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45989.214692824076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45989.214692824076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45989.214692824076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45989.214692824076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45989.214692824076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45989.214692824076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45989.214692824076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45989.214692824076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45989.214692824076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45989.214692824076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45989.214692824076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45989.214692824076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45989.214692824076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45989.214692824076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45989.214692824076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45989.214692824076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45989.214692824076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45989.214692824076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45989.214692824076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45989.214692824076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45989.214692824076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45989.214692824076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45989.214692824076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45989.214692824076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45989.214692824076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45989.214692824076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45989.214692824076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45989.214692824076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45989.214692824076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45989.214692824076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45989.214692824076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45989.214692824076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45989.214692824076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45989.214692824076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45989.214692824076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45989.214692824076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45989.214692824076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45989.214692824076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45989.214692824076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45989.214692824076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45989.214692824076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45989.214692824076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45989.214692824076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45989.214692824076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45989.214692824076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45989.214692824076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45989.214692824076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45989.214692824076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45989.214692824076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45989.214692824076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45989.214692824076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45989.214692824076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45989.214692824076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45989.214692824076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45989.214692824076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45989.214692824076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45989.214692824076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45989.214692824076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45989.214692824076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45989.214692824076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45989.214692824076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45989.214692824076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45989.214692824076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45989.214692824076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45989.214692824076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45989.214692824076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45989.214692824076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45989.214692824076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45989.214692824076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45989.214692824076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45989.214692824076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45989.214692824076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45989.214692824076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45989.214692824076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45989.214692824076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45989.214692824076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45989.214692824076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45989.214692824076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45989.214692824076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45989.214692824076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45989.214692824076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45989.214692824076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45989.214692824076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45989.214692824076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45989.214692824076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45989.214692824076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45989.214692824076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45989.214692824076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45989.214692824076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45989.214692824076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45989.214692824076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45989.214692824076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45989.214692824076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45989.214692824076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45989.214692824076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45989.214692824076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45989.214692824076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45989.214692824076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45989.214692824076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45989.214692824076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45989.214692824076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45989.214692824076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45989.214692824076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45989.214692824076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45989.214692824076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45989.214692824076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45989.214692824076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45989.214692824076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45989.214692824076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45989.214692824076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45989.214692824076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45989.214692824076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45989.214692824076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45989.214692824076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45989.214692824076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45989.214692824076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45989.214692824076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45989.214692824076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45989.214692824076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45989.214692824076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45989.214692824076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45989.214692824076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45989.214692824076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45989.214692824076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45989.214692824076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45989.214692824076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45989.214692824076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45989.214692824076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45989.214692824076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45989.214692824076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45989.214692824076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45989.214692824076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45989.214692824076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45989.214692824076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45989.214692824076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45989.214692824076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45989.214692824076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45989.214692824076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45989.214692824076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45989.214692824076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45989.214692824076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45989.214692824076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45989.214692824076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45989.214692824076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45989.214692824076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45989.214692824076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45989.214692824076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45989.214692824076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45989.214692824076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45989.214692824076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45989.214692824076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45989.214692824076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45989.214692824076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45989.214692824076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45989.214692824076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45989.214692824076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45989.214692824076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45989.214692824076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45989.214692824076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45989.214692824076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45989.214692824076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45989.214692824076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45989.214692824076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45989.214692824076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45989.214692824076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45989.214692824076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45989.214692824076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45989.214692824076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45989.214692824076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45989.214692824076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45989.214692824076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45989.214692824076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45989.214692824076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45989.214692824076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45989.214692824076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45989.214692824076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45989.214692824076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45989.214692824076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45989.214692824076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45989.214692824076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45989.214692824076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45989.214692824076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45989.214692824076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45989.214692824076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45989.214692824076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45989.214692824076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45989.214692824076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45989.214692824076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45989.214692824076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45989.214692824076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45989.214692824076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45989.214692824076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45989.214692824076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45989.214692824076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45989.214692824076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45989.214692824076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45989.214692824076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45989.214692824076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45989.214692824076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45989.214692824076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45989.214692824076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45989.214692824076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45989.214692824076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45989.214692824076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45989.214692824076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45989.214692824076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45989.214692824076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45989.214692824076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45989.214692824076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45989.214692824076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45989.214692824076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45989.214692824076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45989.214692824076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45989.214692824076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45989.214692824076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45989.214692824076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45989.214692824076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45989.214692824076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45989.214692824076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45989.214692824076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45989.214692824076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45989.214692824076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45989.214692824076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45989.214692824076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45989.214692824076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45989.214692824076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45989.214692824076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45989.214692824076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45989.214692824076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45989.214692824076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45989.214692824076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45989.214692824076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45989.214692824076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45989.214692824076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45989.214692824076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45989.214692824076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45989.214692824076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45989.214692824076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45989.214692824076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45989.214692824076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45989.214692824076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45989.214692824076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45989.214692824076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45989.214692824076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45989.214692824076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45989.214692824076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45989.214692824076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45989.214692824076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45989.214692824076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45989.214692824076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45989.214692824076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45989.214692824076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45989.214692824076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45989.214692824076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45989.214692824076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45989.214692824076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45989.214692824076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45989.214692824076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45989.214692824076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45989.214692824076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45989.214692824076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45989.214692824076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45989.214692824076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45989.214692824076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45989.214692824076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45989.214692824076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45989.214692824076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45989.214692824076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45989.214692824076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45989.214692824076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45989.214692824076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45989.214692824076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45989.214692824076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45989.214692824076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45989.214692824076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45989.214692824076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45989.214692824076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45989.214692824076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45989.214692824076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45989.214692824076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45989.214692824076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45989.214692824076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45989.214692824076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45989.214692824076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45989.214692824076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45989.214692824076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45989.214692824076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45989.214692824076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45989.214692824076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45989.214692824076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45989.214692824076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45989.214692824076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45989.214692824076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45989.214692824076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45989.214692824076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45989.214692824076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45989.214692824076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45989.214692824076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45989.214692824076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45989.214692824076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45989.214692824076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45989.214692824076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45989.214692824076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45989.214692824076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45989.214692824076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45989.214692824076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45989.214692824076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45989.214692824076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45989.214692824076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45989.214692824076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45989.214692824076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45989.214692824076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45989.214692824076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45989.214692824076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45989.214692824076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45989.214692824076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45989.214692824076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45989.214692824076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45989.214692824076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45989.214692824076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45989.214692824076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45989.214692824076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45989.214692824076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45989.214692824076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45989.214692824076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45989.214692824076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45989.214692824076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45989.214692824076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45989.214692824076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45989.214692824076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45989.214692824076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45989.214692824076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45989.214692824076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45989.214692824076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45989.214692824076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45989.214692824076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45989.214692824076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45989.214692824076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45989.214692824076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45989.214692824076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45989.214692824076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45989.214692824076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45989.214692824076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45989.214692824076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45989.214692824076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45989.214692824076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45989.214692824076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45989.214692824076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45989.214692824076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45989.214692824076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45989.214692824076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45989.214692824076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45989.214692824076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45989.214692824076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45989.214692824076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45989.214692824076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45989.214692824076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45989.214692824076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45989.214692824076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45989.214692824076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45989.214692824076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45989.214692824076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45989.214692824076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45989.214692824076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45989.214692824076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45989.214692824076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45989.214692824076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45989.214692824076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45989.214692824076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45989.214692824076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45989.214692824076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45989.214692824076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45989.214692824076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45989.214692824076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45989.214692824076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45989.214692824076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45989.214692824076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45989.214692824076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45989.214692824076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45989.214692824076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45989.214692824076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45989.214692824076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45989.214692824076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45989.214692824076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45989.214692824076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45989.214692824076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45989.214692824076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45989.214692824076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45989.214692824076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45989.214692824076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45989.214692824076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45989.214692824076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45989.214692824076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45989.214692824076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45989.214692824076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45989.214692824076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45989.214692824076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45989.214692824076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45989.214692824076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45989.214692824076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45989.214692824076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45989.214692824076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45989.214692824076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45989.214692824076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45989.214692824076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45989.214692824076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45989.214692824076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45989.214692824076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45989.214692824076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45989.214692824076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45989.214692824076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45989.214692824076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45989.214692824076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45989.214692824076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45989.214692824076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45989.214692824076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45989.214692824076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45989.214692824076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45989.214692824076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45989.214692824076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45989.214692824076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45989.214692824076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45989.214692824076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45989.214692824076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45989.214692824076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45989.214692824076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45989.214692824076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45989.214692824076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45989.214692824076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45989.214692824076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45989.214692824076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45989.214692824076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45989.214692824076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45989.214692824076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45989.214692824076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45989.214692824076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45989.214692824076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45989.214692824076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45989.214692824076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45989.214692824076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45989.214692824076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45989.214692824076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45989.214692824076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45989.214692824076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45989.214692824076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45989.214692824076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45989.214692824076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45989.214692824076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45989.214692824076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45989.214692824076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45989.214692824076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45989.214692824076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45989.214692824076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45989.214692824076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45989.214692824076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45989.214692824076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45989.214692824076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45989.214692824076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45989.214692824076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45989.214692824076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45989.214692824076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45989.214692824076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45989.214692824076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45989.214692824076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45989.214692824076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45989.214692824076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45989.214692824076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45989.214692824076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45989.214692824076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45989.214692824076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45989.214692824076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45989.214692824076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45989.214692824076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45989.214692824076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45989.214692824076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45989.214692824076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45989.214692824076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45989.214692824076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45989.214692824076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45989.214692824076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45989.214692824076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45989.214692824076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45989.214692824076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45989.214692824076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45989.214692824076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45989.214692824076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45989.214692824076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45989.214692824076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45989.214692824076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45989.214692824076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45989.214692824076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45989.214692824076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45989.214692824076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45989.214692824076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45989.214692824076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45989.214692824076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45989.214692824076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45989.214692824076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45989.214692824076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45989.214692824076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45989.214692824076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45989.214692824076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45989.214692824076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45989.214692824076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45989.214692824076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45989.214692824076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45989.214692824076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45989.214692824076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45989.214692824076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45989.214692824076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45989.214692824076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45989.214692824076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45989.214692824076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45989.214692824076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45989.214692824076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45989.214692824076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45989.214692824076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45989.214692824076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45989.214692824076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45989.214692824076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45989.214692824076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45989.214692824076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45989.214692824076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45989.214692824076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45989.214692824076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45989.214692824076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45989.214692824076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45989.214692824076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45989.214692824076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45989.214692824076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45989.214692824076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45989.214692824076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45989.214692824076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45989.214692824076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45989.214692824076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45989.214692824076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45989.214692824076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45989.214692824076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45989.214692824076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45989.214692824076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45989.214692824076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45989.214692824076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45989.214692824076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45989.214692824076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45989.214692824076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45989.214692824076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45989.214692824076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45989.214692824076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45989.214692824076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45989.214692824076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45989.214692824076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45989.214692824076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45989.214692824076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45989.214692824076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45989.214692824076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45989.214692824076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45989.214692824076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45989.214692824076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45989.214692824076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45989.214692824076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45989.214692824076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45989.214692824076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45989.214692824076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45989.214692824076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45989.214692824076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45989.214692824076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45989.214692824076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45989.214692824076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45989.214692824076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45989.214692824076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45989.214692824076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45989.214692824076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45989.214692824076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45989.214692824076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45989.214692824076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45989.214692824076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45989.214692824076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45989.214692824076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45989.214692824076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45989.214692824076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45989.214692824076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45989.214692824076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45989.214692824076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45989.214692824076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45989.214692824076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45989.214692824076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45989.214692824076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45989.214692824076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45989.214692824076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45989.214692824076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45989.214692824076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45989.214692824076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45989.214692824076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45989.214692824076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45989.214692824076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45989.214692824076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45989.214692824076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45989.214692824076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45989.214692824076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45989.214692824076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45989.214692824076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45989.214692824076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45989.214692824076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45989.214692824076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45989.214692824076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45989.214692824076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45989.214692824076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45989.214692824076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45989.214692824076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45989.214692824076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45989.214692824076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45989.214692824076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45989.214692824076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45989.214692824076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45989.214692824076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45989.214692824076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45989.214692824076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45989.214692824076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45989.214692824076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45989.214692824076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45989.214692824076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45989.214692824076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45989.214692824076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45989.214692824076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45989.214692824076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45989.214692824076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45989.214692824076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45989.214692824076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45989.214692824076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45989.214692824076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45989.214692824076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45989.214692824076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45989.214692824076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45989.214692824076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45989.214692824076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45989.214692824076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45989.214692824076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45989.214692824076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45989.214692824076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45989.214692824076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45989.214692824076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45989.214692824076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45989.214692824076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45989.214692824076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45989.214692824076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45989.214692824076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45989.214692824076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45989.214692824076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45989.214692824076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45989.214692824076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45989.214692824076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45989.214692824076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45989.214692824076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45989.214692824076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45989.214692824076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45989.214692824076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45989.214692824076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45989.214692824076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45989.214692824076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45989.214692824076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45989.214692824076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45989.214692824076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45989.214692824076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45989.214692824076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45989.214692824076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45989.214692824076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45989.214692824076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45989.214692824076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45989.214692824076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45989.214692824076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45989.214692824076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45989.214692824076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45989.214692824076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45989.214692824076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45989.214692824076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45989.214692824076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45989.214692824076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45989.214692824076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45989.214692824076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45989.214692824076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45989.214692824076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45989.214692824076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45989.214692824076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45989.214692824076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45989.214692824076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45989.214692824076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45989.214692824076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45989.214692824076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45989.214692824076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45989.214692824076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45989.214692824076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45989.214692824076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45989.214692824076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45989.214692824076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45989.214692824076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45989.214692824076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45989.214692824076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45989.214692824076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45989.214692824076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45989.214692824076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45989.214692824076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45989.214692824076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45989.214692824076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45989.214692824076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45989.214692824076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45989.214692824076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45989.214692824076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45989.214692824076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45989.214692824076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45989.214692824076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45989.214692824076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45989.214692824076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45989.214692824076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45989.214692824076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45989.214692824076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45989.214692824076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45989.214692824076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45989.214692824076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45989.214692824076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45989.214692824076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45989.214692824076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45989.214692824076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45989.214692824076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45989.214692824076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45989.214692824076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45989.214692824076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45989.214692824076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45989.214692824076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45989.214692824076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45989.214692824076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45989.214692824076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45989.214692824076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45989.214692824076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45989.214692824076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45989.214692824076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45989.214692824076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45989.214692824076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45989.214692824076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45989.214692824076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45989.214692824076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45989.214692824076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45989.214692824076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45989.214692824076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45989.214692824076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45989.214692824076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45989.214692824076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45989.214692824076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45989.214692824076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45989.214692824076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45989.214692824076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45989.214692824076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45989.214692824076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45989.214692824076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45989.214692824076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45989.214692824076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45989.214692824076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45989.214692824076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45989.214692824076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45989.214692824076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45989.214692824076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45989.214692824076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45989.214692824076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45989.214692824076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45989.214692824076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45989.214692824076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45989.214692824076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45989.214692824076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45989.214692824076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45989.214692824076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45989.214692824076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45989.214692824076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45989.214692824076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45989.214692824076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45989.214692824076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45989.214692824076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45989.214692824076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45989.214692824076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45989.214692824076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45989.214692824076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45989.214692824076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45989.214692824076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45989.214692824076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45989.214692824076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45989.214692824076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45989.214692824076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45989.214692824076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45989.214692824076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45989.214692824076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45989.214692824076</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285.73397523148014</v>
      </c>
      <c r="H2" s="92">
        <v>45703.474768518521</v>
      </c>
      <c r="I2" s="92" t="str">
        <f>IFERROR(VLOOKUP(D2,DB!A:F,6,0),"")</f>
        <v>SCECO</v>
      </c>
      <c r="J2" s="92" t="str">
        <f>IFERROR(VLOOKUP(D2,DB!A:G,7,0),"")</f>
        <v>Dead</v>
      </c>
      <c r="K2" s="94" t="s">
        <v>39116</v>
      </c>
      <c r="L2" s="88" t="str">
        <f>IFERROR(VLOOKUP(D2,DB!A:I,9,0),"")</f>
        <v>Latis</v>
      </c>
    </row>
    <row r="3" spans="1:16" ht="15" customHeight="1">
      <c r="A3" s="110"/>
      <c r="B3" s="110" t="str">
        <f>IFERROR(VLOOKUP(D3,DB!A:K,11,0),"")</f>
        <v/>
      </c>
      <c r="C3" s="90"/>
      <c r="D3" s="88"/>
      <c r="E3" s="91"/>
      <c r="F3" s="92"/>
      <c r="G3" s="93">
        <f t="shared" ref="G3:G8" ca="1" si="0">IFERROR(NOW()-F3,"")</f>
        <v>45989.214692824076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45989.214692824076</v>
      </c>
      <c r="H4" s="92"/>
      <c r="I4" s="110" t="str">
        <f>IFERROR(VLOOKUP(D4,DB!A:F,6,0),"")</f>
        <v/>
      </c>
      <c r="J4" s="110" t="str">
        <f>IFERROR(VLOOKUP(D4,DB!A:G,7,0),"")</f>
        <v/>
      </c>
      <c r="K4" s="94"/>
      <c r="L4" s="88" t="str">
        <f>IFERROR(VLOOKUP(D4,DB!A:I,9,0),"")</f>
        <v/>
      </c>
    </row>
    <row r="5" spans="1:16" ht="15" customHeight="1">
      <c r="A5" s="110"/>
      <c r="B5" s="121"/>
      <c r="C5" s="90"/>
      <c r="D5" s="88"/>
      <c r="E5" s="91"/>
      <c r="F5" s="92"/>
      <c r="G5" s="93">
        <f t="shared" ca="1" si="0"/>
        <v>45989.214692824076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45989.214692824076</v>
      </c>
      <c r="H6" s="92"/>
      <c r="I6" s="110" t="str">
        <f>IFERROR(VLOOKUP(D6,DB!A:F,6,0),"")</f>
        <v/>
      </c>
      <c r="J6" s="110" t="str">
        <f>IFERROR(VLOOKUP(D6,DB!A:G,7,0),"")</f>
        <v/>
      </c>
      <c r="K6" s="94"/>
      <c r="L6" s="88" t="str">
        <f>IFERROR(VLOOKUP(D6,DB!A:I,9,0),"")</f>
        <v/>
      </c>
    </row>
    <row r="7" spans="1:16" ht="15" customHeight="1">
      <c r="A7" s="110"/>
      <c r="B7" s="121"/>
      <c r="C7" s="121"/>
      <c r="D7" s="88"/>
      <c r="E7" s="91"/>
      <c r="F7" s="92"/>
      <c r="G7" s="93">
        <f t="shared" ca="1" si="0"/>
        <v>45989.214692824076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45989.214692824076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72" ca="1" si="1">IFERROR(NOW()-F9,"")</f>
        <v>45989.214692824076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45989.214692824076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45989.214692824076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45989.214692824076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45989.214692824076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45989.214692824076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45989.214692824076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45989.214692824076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45989.214692824076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45989.214692824076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45989.214692824076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45989.214692824076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45989.214692824076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45989.214692824076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45989.214692824076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45989.214692824076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45989.214692824076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45989.214692824076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45989.214692824076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45989.214692824076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45989.214692824076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45989.214692824076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45989.214692824076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45989.214692824076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45989.214692824076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45989.214692824076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45989.214692824076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45989.214692824076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45989.214692824076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45989.214692824076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45989.214692824076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45989.214692824076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45989.214692824076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45989.214692824076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45989.214692824076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45989.214692824076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45989.214692824076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45989.214692824076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45989.214692824076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45989.214692824076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45989.214692824076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45989.214692824076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45989.214692824076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45989.214692824076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45989.214692824076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45989.214692824076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45989.214692824076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45989.214692824076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45989.214692824076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45989.214692824076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45989.214692824076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45989.214692824076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45989.214692824076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45989.214692824076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45989.214692824076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45989.214692824076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45989.214692824076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45989.214692824076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45989.214692824076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45989.214692824076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45989.214692824076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45989.214692824076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45989.214692824076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45989.214692824076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45989.214692824076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45989.214692824076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45989.214692824076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45989.214692824076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45989.214692824076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45989.214692824076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45989.214692824076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45989.214692824076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45989.214692824076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45989.214692824076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45989.214692824076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45989.214692824076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45989.214692824076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45989.214692824076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45989.214692824076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45989.214692824076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45989.214692824076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45989.214692824076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45989.214692824076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45989.214692824076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45989.214692824076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45989.214692824076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45989.214692824076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45989.214692824076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45989.214692824076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45989.214692824076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45989.214692824076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45989.214692824076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45989.214692824076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45989.214692824076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45989.214692824076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45989.214692824076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45989.214692824076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45989.214692824076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45989.214692824076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45989.214692824076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45989.214692824076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45989.214692824076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45989.214692824076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45989.214692824076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45989.214692824076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45989.214692824076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45989.214692824076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45989.214692824076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45989.214692824076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45989.214692824076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45989.214692824076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45989.214692824076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45989.214692824076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45989.214692824076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45989.214692824076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45989.214692824076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45989.214692824076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45989.214692824076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45989.214692824076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45989.214692824076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45989.214692824076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45989.214692824076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45989.214692824076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45989.214692824076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45989.214692824076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45989.214692824076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45989.214692824076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45989.214692824076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45989.214692824076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45989.214692824076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45989.214692824076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45989.214692824076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45989.214692824076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45989.214692824076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45989.214692824076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45989.214692824076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45989.214692824076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45989.214692824076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45989.214692824076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45989.214692824076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45989.214692824076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45989.214692824076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45989.214692824076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45989.214692824076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45989.214692824076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45989.214692824076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45989.214692824076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45989.214692824076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45989.214692824076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45989.214692824076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45989.214692824076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45989.214692824076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45989.214692824076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45989.214692824076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45989.214692824076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45989.214692824076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45989.214692824076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45989.214692824076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45989.214692824076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45989.214692824076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45989.214692824076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45989.214692824076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45989.214692824076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45989.214692824076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45989.214692824076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45989.214692824076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45989.214692824076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45989.214692824076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45989.214692824076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45989.214692824076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45989.214692824076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45989.214692824076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45989.214692824076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45989.214692824076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45989.214692824076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45989.214692824076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45989.214692824076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45989.214692824076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45989.214692824076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45989.214692824076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45989.214692824076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45989.214692824076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45989.214692824076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45989.214692824076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45989.214692824076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45989.214692824076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45989.214692824076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45989.214692824076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45989.214692824076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45989.214692824076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45989.214692824076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45989.214692824076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64" ca="1" si="4">IFERROR(NOW()-F201,"")</f>
        <v>45989.214692824076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45989.214692824076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45989.214692824076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45989.214692824076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45989.214692824076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45989.214692824076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45989.214692824076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45989.214692824076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45989.214692824076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45989.214692824076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45989.214692824076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45989.214692824076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45989.214692824076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45989.214692824076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45989.214692824076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45989.214692824076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45989.214692824076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45989.214692824076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45989.214692824076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45989.214692824076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45989.214692824076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45989.214692824076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45989.214692824076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45989.214692824076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45989.214692824076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45989.214692824076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45989.214692824076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45989.214692824076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45989.214692824076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45989.214692824076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45989.214692824076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45989.214692824076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45989.214692824076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45989.214692824076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45989.214692824076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45989.214692824076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45989.214692824076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45989.214692824076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45989.214692824076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45989.214692824076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45989.214692824076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45989.214692824076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45989.214692824076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45989.214692824076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45989.214692824076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45989.214692824076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45989.214692824076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45989.214692824076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45989.214692824076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45989.214692824076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45989.214692824076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45989.214692824076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45989.214692824076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45989.214692824076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45989.214692824076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45989.214692824076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45989.214692824076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45989.214692824076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45989.214692824076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45989.214692824076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45989.214692824076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45989.214692824076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45989.214692824076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45989.214692824076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ref="G265:G310" ca="1" si="5">IFERROR(NOW()-F265,"")</f>
        <v>45989.214692824076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45989.214692824076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45989.214692824076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45989.214692824076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45989.214692824076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45989.214692824076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45989.214692824076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45989.214692824076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45989.214692824076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45989.214692824076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45989.214692824076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45989.214692824076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45989.214692824076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45989.214692824076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45989.214692824076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45989.214692824076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45989.214692824076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45989.214692824076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45989.214692824076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45989.214692824076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45989.214692824076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45989.214692824076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45989.214692824076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45989.214692824076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45989.214692824076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45989.214692824076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45989.214692824076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45989.214692824076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45989.214692824076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45989.214692824076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45989.214692824076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45989.214692824076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45989.214692824076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45989.214692824076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45989.214692824076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45989.214692824076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45989.214692824076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45989.214692824076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45989.214692824076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45989.214692824076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45989.214692824076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45989.214692824076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45989.214692824076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45989.214692824076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45989.214692824076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45989.214692824076</v>
      </c>
      <c r="H310" s="92"/>
      <c r="I310" s="110" t="str">
        <f>IFERROR(VLOOKUP(D310,DB!A:F,6,0),"")</f>
        <v/>
      </c>
      <c r="J310" s="110" t="str">
        <f>IFERROR(VLOOKUP(D310,DB!A:G,7,0),"")</f>
        <v/>
      </c>
      <c r="K310" s="94"/>
      <c r="L310" s="88" t="str">
        <f>IFERROR(VLOOKUP(D310,DB!A:I,9,0),"")</f>
        <v/>
      </c>
    </row>
  </sheetData>
  <dataValidations count="2">
    <dataValidation allowBlank="1" showInputMessage="1" showErrorMessage="1" sqref="E1" xr:uid="{A4F81451-56CC-4543-9497-104C4E44EE4B}"/>
    <dataValidation type="list" allowBlank="1" showInputMessage="1" showErrorMessage="1" sqref="E2:E3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D16" sqref="D16"/>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39117</v>
      </c>
      <c r="B2" s="37" t="str">
        <f>IFERROR(VLOOKUP(D2,DB!A:K,11,0),"")</f>
        <v>R5</v>
      </c>
      <c r="C2" s="37">
        <v>3</v>
      </c>
      <c r="D2" s="103" t="s">
        <v>36011</v>
      </c>
      <c r="E2" s="37" t="s">
        <v>39021</v>
      </c>
      <c r="F2" s="38">
        <v>45891.832060185188</v>
      </c>
      <c r="G2" s="105">
        <f ca="1">IFERROR(NOW()-F2,"")</f>
        <v>97.382632638888026</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39102</v>
      </c>
      <c r="F3" s="38">
        <v>45926.188877314817</v>
      </c>
      <c r="G3" s="105">
        <f t="shared" ref="G3" ca="1" si="0">IFERROR(NOW()-F3,"")</f>
        <v>63.025815509259701</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39102</v>
      </c>
      <c r="F4" s="107">
        <v>45948.661111111112</v>
      </c>
      <c r="G4" s="108">
        <f t="shared" ref="G4" ca="1" si="1">IFERROR(NOW()-F4,"")</f>
        <v>40.553581712963933</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07">
        <v>45981.373298611114</v>
      </c>
      <c r="G5" s="108">
        <f ca="1">IFERROR(NOW()-F5,"")</f>
        <v>7.8413942129627685</v>
      </c>
      <c r="H5" s="146">
        <v>45981.360798611109</v>
      </c>
      <c r="I5" s="106" t="str">
        <f>IFERROR(VLOOKUP(D5,DB!A:F,6,0),"")</f>
        <v>SCECO</v>
      </c>
      <c r="J5" s="106" t="str">
        <f>IFERROR(VLOOKUP(D5,DB!A:G,7,0),"")</f>
        <v>Dead</v>
      </c>
      <c r="K5" s="106" t="s">
        <v>39124</v>
      </c>
      <c r="L5" s="106" t="str">
        <f>IFERROR(VLOOKUP(D5,DB!A:I,9,0),"")</f>
        <v>Latis</v>
      </c>
    </row>
    <row r="6" spans="1:13">
      <c r="A6" s="37" t="s">
        <v>39125</v>
      </c>
      <c r="B6" s="37" t="str">
        <f>IFERROR(VLOOKUP(D6,DB!A:K,11,0),"")</f>
        <v>R5</v>
      </c>
      <c r="C6" s="37">
        <v>2</v>
      </c>
      <c r="D6" s="37" t="s">
        <v>37808</v>
      </c>
      <c r="E6" s="37" t="s">
        <v>39021</v>
      </c>
      <c r="F6" s="38">
        <v>45989.17695601852</v>
      </c>
      <c r="G6" s="143">
        <f t="shared" ref="G6:G16" ca="1" si="2">IFERROR(NOW()-F6,"")</f>
        <v>3.7736805556050967E-2</v>
      </c>
      <c r="H6" s="38">
        <v>45989.156817129631</v>
      </c>
      <c r="I6" s="37" t="str">
        <f>IFERROR(VLOOKUP(D6,DB!A:F,6,0),"")</f>
        <v>SCECO</v>
      </c>
      <c r="J6" s="37" t="str">
        <f>IFERROR(VLOOKUP(D6,DB!A:G,7,0),"")</f>
        <v>No BB Shifted</v>
      </c>
      <c r="K6" s="37" t="s">
        <v>39126</v>
      </c>
      <c r="L6" s="37" t="str">
        <f>IFERROR(VLOOKUP(D6,DB!A:I,9,0),"")</f>
        <v>Latis</v>
      </c>
    </row>
    <row r="7" spans="1:13">
      <c r="A7" s="37"/>
      <c r="B7" s="37" t="str">
        <f>IFERROR(VLOOKUP(D7,DB!A:K,11,0),"")</f>
        <v/>
      </c>
      <c r="C7" s="37"/>
      <c r="D7" s="148"/>
      <c r="E7" s="37"/>
      <c r="F7" s="38"/>
      <c r="G7" s="143">
        <f t="shared" ca="1" si="2"/>
        <v>45989.214692824076</v>
      </c>
      <c r="H7" s="38"/>
      <c r="I7" s="37" t="str">
        <f>IFERROR(VLOOKUP(D7,DB!A:F,6,0),"")</f>
        <v/>
      </c>
      <c r="J7" s="37" t="str">
        <f>IFERROR(VLOOKUP(D7,DB!A:G,7,0),"")</f>
        <v/>
      </c>
      <c r="K7" s="37"/>
      <c r="L7" s="37" t="str">
        <f>IFERROR(VLOOKUP(D7,DB!A:I,9,0),"")</f>
        <v/>
      </c>
    </row>
    <row r="8" spans="1:13" ht="15.75">
      <c r="A8" s="37"/>
      <c r="B8" s="37" t="str">
        <f>IFERROR(VLOOKUP(D8,DB!A:K,11,0),"")</f>
        <v/>
      </c>
      <c r="C8" s="37"/>
      <c r="D8" s="150"/>
      <c r="E8" s="37"/>
      <c r="F8" s="38"/>
      <c r="G8" s="143">
        <f t="shared" ca="1" si="2"/>
        <v>45989.214692824076</v>
      </c>
      <c r="H8" s="38"/>
      <c r="I8" s="37" t="str">
        <f>IFERROR(VLOOKUP(D8,DB!A:F,6,0),"")</f>
        <v/>
      </c>
      <c r="J8" s="37" t="str">
        <f>IFERROR(VLOOKUP(D8,DB!A:G,7,0),"")</f>
        <v/>
      </c>
      <c r="K8" s="37"/>
      <c r="L8" s="37" t="str">
        <f>IFERROR(VLOOKUP(D8,DB!A:I,9,0),"")</f>
        <v/>
      </c>
    </row>
    <row r="9" spans="1:13">
      <c r="A9" s="37"/>
      <c r="B9" s="37" t="str">
        <f>IFERROR(VLOOKUP(D9,DB!A:K,11,0),"")</f>
        <v/>
      </c>
      <c r="C9" s="37"/>
      <c r="D9"/>
      <c r="E9" s="37"/>
      <c r="F9" s="38"/>
      <c r="G9" s="143">
        <f t="shared" ca="1" si="2"/>
        <v>45989.214692824076</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3">
        <f t="shared" ca="1" si="2"/>
        <v>45989.214692824076</v>
      </c>
      <c r="H10" s="38"/>
      <c r="I10" s="37" t="str">
        <f>IFERROR(VLOOKUP(D10,DB!A:F,6,0),"")</f>
        <v/>
      </c>
      <c r="J10" s="37" t="str">
        <f>IFERROR(VLOOKUP(D10,DB!A:G,7,0),"")</f>
        <v/>
      </c>
      <c r="K10" s="37"/>
      <c r="L10" s="37" t="str">
        <f>IFERROR(VLOOKUP(D10,DB!A:I,9,0),"")</f>
        <v/>
      </c>
    </row>
    <row r="11" spans="1:13">
      <c r="A11" s="37"/>
      <c r="B11" s="37" t="str">
        <f>IFERROR(VLOOKUP(D11,DB!A:K,11,0),"")</f>
        <v/>
      </c>
      <c r="C11" s="37"/>
      <c r="D11" s="151"/>
      <c r="E11" s="37"/>
      <c r="F11" s="38"/>
      <c r="G11" s="143">
        <f t="shared" ca="1" si="2"/>
        <v>45989.214692824076</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45989.214692824076</v>
      </c>
      <c r="H12" s="38"/>
      <c r="I12" s="37" t="str">
        <f>IFERROR(VLOOKUP(D12,DB!A:F,6,0),"")</f>
        <v/>
      </c>
      <c r="J12" s="37" t="str">
        <f>IFERROR(VLOOKUP(D12,DB!A:G,7,0),"")</f>
        <v/>
      </c>
      <c r="K12" s="37"/>
      <c r="L12" s="37" t="str">
        <f>IFERROR(VLOOKUP(D12,DB!A:I,9,0),"")</f>
        <v/>
      </c>
    </row>
    <row r="13" spans="1:13">
      <c r="A13" s="37"/>
      <c r="B13" s="37" t="str">
        <f>IFERROR(VLOOKUP(D13,DB!A:K,11,0),"")</f>
        <v/>
      </c>
      <c r="C13" s="37"/>
      <c r="D13" s="149"/>
      <c r="E13" s="37"/>
      <c r="F13" s="38"/>
      <c r="G13" s="143">
        <f t="shared" ca="1" si="2"/>
        <v>45989.214692824076</v>
      </c>
      <c r="H13" s="38"/>
      <c r="I13" s="37" t="str">
        <f>IFERROR(VLOOKUP(D13,DB!A:F,6,0),"")</f>
        <v/>
      </c>
      <c r="J13" s="37" t="str">
        <f>IFERROR(VLOOKUP(D13,DB!A:G,7,0),"")</f>
        <v/>
      </c>
      <c r="K13" s="37"/>
      <c r="L13" s="37" t="str">
        <f>IFERROR(VLOOKUP(D13,DB!A:I,9,0),"")</f>
        <v/>
      </c>
    </row>
    <row r="14" spans="1:13">
      <c r="A14" s="37"/>
      <c r="B14" s="37" t="str">
        <f>IFERROR(VLOOKUP(D14,DB!A:K,11,0),"")</f>
        <v/>
      </c>
      <c r="C14" s="37"/>
      <c r="D14"/>
      <c r="E14" s="37"/>
      <c r="F14" s="38"/>
      <c r="G14" s="143">
        <f t="shared" ca="1" si="2"/>
        <v>45989.214692824076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t="shared" ca="1" si="2"/>
        <v>45989.214692824076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45989.214692824076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45989.214692824076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ca="1">IFERROR(NOW()-F18,"")</f>
        <v>45989.214692824076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45989.214692824076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45989.214692824076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45989.214692824076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45989.214692824076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45989.214692824076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45989.214692824076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45989.214692824076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45989.214692824076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45989.214692824076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45989.214692824076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45989.214692824076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45989.214692824076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45989.214692824076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45989.214692824076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45989.214692824076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45989.214692824076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45989.214692824076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45989.214692824076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45989.214692824076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45989.214692824076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45989.214692824076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45989.214692824076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45989.214692824076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45989.214692824076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45989.214692824076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45989.214692824076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45989.214692824076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45989.214692824076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45989.214692824076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45989.214692824076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45989.214692824076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3">
        <f ca="1">IFERROR(NOW()-F50,"")</f>
        <v>45989.214692824076</v>
      </c>
      <c r="H50" s="38"/>
      <c r="I50" s="37" t="str">
        <f>IFERROR(VLOOKUP(D50,DB!A:F,6,0),"")</f>
        <v/>
      </c>
      <c r="J50" s="37" t="str">
        <f>IFERROR(VLOOKUP(D50,DB!A:G,7,0),"")</f>
        <v/>
      </c>
      <c r="K50" s="37"/>
      <c r="L50" s="37" t="str">
        <f>IFERROR(VLOOKUP(D50,DB!A:I,9,0),"")</f>
        <v/>
      </c>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row r="59" spans="1:12">
      <c r="A59" s="103"/>
      <c r="B59" s="103"/>
      <c r="C59" s="103"/>
      <c r="D59" s="103"/>
      <c r="E59" s="103"/>
      <c r="F59" s="146"/>
      <c r="G59" s="105"/>
      <c r="H59" s="146"/>
      <c r="I59" s="103"/>
      <c r="J59" s="103"/>
      <c r="K59" s="103"/>
      <c r="L59" s="103"/>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6" sqref="D6"/>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45989.214692824076</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t="shared" ref="G3:G7" ca="1" si="0">IFERROR(NOW()-F3,"-")</f>
        <v>45989.214692824076</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45989.214692824076</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45989.214692824076</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45989.214692824076</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45989.214692824076</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45989.214692824076</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45989.214692824076</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45989.214692824076</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45989.214692824076</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45989.214692824076</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45989.214692824076</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45989.214692824076</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45989.214692824076</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45989.214692824076</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45989.214692824076</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45989.214692824076</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45989.214692824076</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45989.214692824076</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45989.214692824076</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45989.214692824076</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45989.214692824076</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45989.214692824076</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2025-11-28T02:10:51Z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